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Položky!$A$1:$G$196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5"/>
  <c r="BE195" i="3"/>
  <c r="BD195"/>
  <c r="BC195"/>
  <c r="BB195"/>
  <c r="BB196" s="1"/>
  <c r="F23" i="2" s="1"/>
  <c r="BA195" i="3"/>
  <c r="G195"/>
  <c r="BE194"/>
  <c r="BD194"/>
  <c r="BC194"/>
  <c r="BB194"/>
  <c r="G194"/>
  <c r="BA194" s="1"/>
  <c r="BE193"/>
  <c r="BD193"/>
  <c r="BC193"/>
  <c r="BB193"/>
  <c r="BA193"/>
  <c r="G193"/>
  <c r="BE192"/>
  <c r="BD192"/>
  <c r="BC192"/>
  <c r="BB192"/>
  <c r="G192"/>
  <c r="BA192" s="1"/>
  <c r="BE191"/>
  <c r="BD191"/>
  <c r="BC191"/>
  <c r="BB191"/>
  <c r="BA191"/>
  <c r="G191"/>
  <c r="BE190"/>
  <c r="BD190"/>
  <c r="BD196" s="1"/>
  <c r="H23" i="2" s="1"/>
  <c r="BC190" i="3"/>
  <c r="BC196" s="1"/>
  <c r="G23" i="2" s="1"/>
  <c r="BB190" i="3"/>
  <c r="G190"/>
  <c r="BA190" s="1"/>
  <c r="BA196" s="1"/>
  <c r="E23" i="2" s="1"/>
  <c r="B23"/>
  <c r="A23"/>
  <c r="C196" i="3"/>
  <c r="BE187"/>
  <c r="BD187"/>
  <c r="BC187"/>
  <c r="BA187"/>
  <c r="G187"/>
  <c r="BB187" s="1"/>
  <c r="BE185"/>
  <c r="BD185"/>
  <c r="BC185"/>
  <c r="BA185"/>
  <c r="G185"/>
  <c r="BB185" s="1"/>
  <c r="BE180"/>
  <c r="BD180"/>
  <c r="BC180"/>
  <c r="BB180"/>
  <c r="BA180"/>
  <c r="G180"/>
  <c r="BE178"/>
  <c r="BE188" s="1"/>
  <c r="I22" i="2" s="1"/>
  <c r="BD178" i="3"/>
  <c r="BC178"/>
  <c r="BA178"/>
  <c r="G178"/>
  <c r="G188" s="1"/>
  <c r="B22" i="2"/>
  <c r="A22"/>
  <c r="BA188" i="3"/>
  <c r="E22" i="2" s="1"/>
  <c r="C188" i="3"/>
  <c r="BE175"/>
  <c r="BD175"/>
  <c r="BC175"/>
  <c r="BA175"/>
  <c r="G175"/>
  <c r="BB175" s="1"/>
  <c r="BE172"/>
  <c r="BD172"/>
  <c r="BC172"/>
  <c r="BA172"/>
  <c r="G172"/>
  <c r="BB172" s="1"/>
  <c r="BE169"/>
  <c r="BD169"/>
  <c r="BC169"/>
  <c r="BA169"/>
  <c r="G169"/>
  <c r="BB169" s="1"/>
  <c r="BE166"/>
  <c r="BD166"/>
  <c r="BC166"/>
  <c r="BC176" s="1"/>
  <c r="G21" i="2" s="1"/>
  <c r="BB166" i="3"/>
  <c r="BA166"/>
  <c r="G166"/>
  <c r="B21" i="2"/>
  <c r="A21"/>
  <c r="C176" i="3"/>
  <c r="BE163"/>
  <c r="BD163"/>
  <c r="BC163"/>
  <c r="BA163"/>
  <c r="G163"/>
  <c r="BB163" s="1"/>
  <c r="BE161"/>
  <c r="BD161"/>
  <c r="BC161"/>
  <c r="BA161"/>
  <c r="G161"/>
  <c r="BB161" s="1"/>
  <c r="BE159"/>
  <c r="BD159"/>
  <c r="BC159"/>
  <c r="BA159"/>
  <c r="G159"/>
  <c r="BB159" s="1"/>
  <c r="BE157"/>
  <c r="BD157"/>
  <c r="BC157"/>
  <c r="BA157"/>
  <c r="BA164" s="1"/>
  <c r="E20" i="2" s="1"/>
  <c r="G157" i="3"/>
  <c r="B20" i="2"/>
  <c r="A20"/>
  <c r="BE164" i="3"/>
  <c r="I20" i="2" s="1"/>
  <c r="C164" i="3"/>
  <c r="BE154"/>
  <c r="BD154"/>
  <c r="BC154"/>
  <c r="BA154"/>
  <c r="G154"/>
  <c r="BB154" s="1"/>
  <c r="BE151"/>
  <c r="BD151"/>
  <c r="BC151"/>
  <c r="BA151"/>
  <c r="G151"/>
  <c r="BB151" s="1"/>
  <c r="BE150"/>
  <c r="BD150"/>
  <c r="BC150"/>
  <c r="BA150"/>
  <c r="G150"/>
  <c r="BB150" s="1"/>
  <c r="BE148"/>
  <c r="BD148"/>
  <c r="BC148"/>
  <c r="BA148"/>
  <c r="G148"/>
  <c r="BB148" s="1"/>
  <c r="BE147"/>
  <c r="BD147"/>
  <c r="BC147"/>
  <c r="BA147"/>
  <c r="G147"/>
  <c r="BB147" s="1"/>
  <c r="BE144"/>
  <c r="BD144"/>
  <c r="BC144"/>
  <c r="BC155" s="1"/>
  <c r="G19" i="2" s="1"/>
  <c r="BB144" i="3"/>
  <c r="BA144"/>
  <c r="G144"/>
  <c r="B19" i="2"/>
  <c r="A19"/>
  <c r="C155" i="3"/>
  <c r="BE141"/>
  <c r="BD141"/>
  <c r="BC141"/>
  <c r="BA141"/>
  <c r="G141"/>
  <c r="BB141" s="1"/>
  <c r="BE130"/>
  <c r="BD130"/>
  <c r="BC130"/>
  <c r="BA130"/>
  <c r="G130"/>
  <c r="BB130" s="1"/>
  <c r="BE123"/>
  <c r="BD123"/>
  <c r="BC123"/>
  <c r="BA123"/>
  <c r="G123"/>
  <c r="BB123" s="1"/>
  <c r="BE116"/>
  <c r="BD116"/>
  <c r="BC116"/>
  <c r="BA116"/>
  <c r="G116"/>
  <c r="BB116" s="1"/>
  <c r="BE113"/>
  <c r="BD113"/>
  <c r="BC113"/>
  <c r="BB113"/>
  <c r="BA113"/>
  <c r="G113"/>
  <c r="BE110"/>
  <c r="BD110"/>
  <c r="BC110"/>
  <c r="BA110"/>
  <c r="G110"/>
  <c r="BB110" s="1"/>
  <c r="BE108"/>
  <c r="BD108"/>
  <c r="BC108"/>
  <c r="BB108"/>
  <c r="BA108"/>
  <c r="G108"/>
  <c r="BE106"/>
  <c r="BD106"/>
  <c r="BC106"/>
  <c r="BA106"/>
  <c r="G106"/>
  <c r="BB106" s="1"/>
  <c r="BE103"/>
  <c r="BD103"/>
  <c r="BC103"/>
  <c r="BA103"/>
  <c r="G103"/>
  <c r="BB103" s="1"/>
  <c r="BE100"/>
  <c r="BD100"/>
  <c r="BC100"/>
  <c r="BA100"/>
  <c r="G100"/>
  <c r="BB100" s="1"/>
  <c r="BE99"/>
  <c r="BD99"/>
  <c r="BC99"/>
  <c r="BC142" s="1"/>
  <c r="G18" i="2" s="1"/>
  <c r="BA99" i="3"/>
  <c r="G99"/>
  <c r="BB99" s="1"/>
  <c r="B18" i="2"/>
  <c r="A18"/>
  <c r="C142" i="3"/>
  <c r="BE96"/>
  <c r="BD96"/>
  <c r="BC96"/>
  <c r="BB96"/>
  <c r="BA96"/>
  <c r="G96"/>
  <c r="BE94"/>
  <c r="BD94"/>
  <c r="BC94"/>
  <c r="BA94"/>
  <c r="G94"/>
  <c r="BB94" s="1"/>
  <c r="BE92"/>
  <c r="BD92"/>
  <c r="BC92"/>
  <c r="BA92"/>
  <c r="G92"/>
  <c r="BB92" s="1"/>
  <c r="BE90"/>
  <c r="BD90"/>
  <c r="BC90"/>
  <c r="BA90"/>
  <c r="G90"/>
  <c r="BB90" s="1"/>
  <c r="BE89"/>
  <c r="BD89"/>
  <c r="BC89"/>
  <c r="BA89"/>
  <c r="G89"/>
  <c r="BB89" s="1"/>
  <c r="BE86"/>
  <c r="BD86"/>
  <c r="BC86"/>
  <c r="BA86"/>
  <c r="G86"/>
  <c r="BB86" s="1"/>
  <c r="BE82"/>
  <c r="BD82"/>
  <c r="BC82"/>
  <c r="BC97" s="1"/>
  <c r="G17" i="2" s="1"/>
  <c r="BB82" i="3"/>
  <c r="BA82"/>
  <c r="G82"/>
  <c r="BE77"/>
  <c r="BD77"/>
  <c r="BC77"/>
  <c r="BA77"/>
  <c r="G77"/>
  <c r="BB77" s="1"/>
  <c r="BE74"/>
  <c r="BD74"/>
  <c r="BC74"/>
  <c r="BB74"/>
  <c r="BA74"/>
  <c r="G74"/>
  <c r="B17" i="2"/>
  <c r="A17"/>
  <c r="C97" i="3"/>
  <c r="BE70"/>
  <c r="BD70"/>
  <c r="BC70"/>
  <c r="BA70"/>
  <c r="G70"/>
  <c r="BB70" s="1"/>
  <c r="BE68"/>
  <c r="BD68"/>
  <c r="BC68"/>
  <c r="BA68"/>
  <c r="BA72" s="1"/>
  <c r="E16" i="2" s="1"/>
  <c r="G68" i="3"/>
  <c r="B16" i="2"/>
  <c r="A16"/>
  <c r="BE72" i="3"/>
  <c r="I16" i="2" s="1"/>
  <c r="C72" i="3"/>
  <c r="BE65"/>
  <c r="BD65"/>
  <c r="BD66" s="1"/>
  <c r="H15" i="2" s="1"/>
  <c r="BC65" i="3"/>
  <c r="BC66" s="1"/>
  <c r="G15" i="2" s="1"/>
  <c r="BA65" i="3"/>
  <c r="BA66" s="1"/>
  <c r="E15" i="2" s="1"/>
  <c r="G65" i="3"/>
  <c r="G66" s="1"/>
  <c r="B15" i="2"/>
  <c r="A15"/>
  <c r="BE66" i="3"/>
  <c r="I15" i="2" s="1"/>
  <c r="C66" i="3"/>
  <c r="BE62"/>
  <c r="BE63" s="1"/>
  <c r="I14" i="2" s="1"/>
  <c r="BD62" i="3"/>
  <c r="BD63" s="1"/>
  <c r="H14" i="2" s="1"/>
  <c r="BC62" i="3"/>
  <c r="BB62"/>
  <c r="G62"/>
  <c r="G63" s="1"/>
  <c r="G14" i="2"/>
  <c r="B14"/>
  <c r="A14"/>
  <c r="BC63" i="3"/>
  <c r="BB63"/>
  <c r="F14" i="2" s="1"/>
  <c r="C63" i="3"/>
  <c r="BE57"/>
  <c r="BE60" s="1"/>
  <c r="I13" i="2" s="1"/>
  <c r="BD57" i="3"/>
  <c r="BD60" s="1"/>
  <c r="H13" i="2" s="1"/>
  <c r="BC57" i="3"/>
  <c r="BB57"/>
  <c r="G57"/>
  <c r="G60" s="1"/>
  <c r="F13" i="2"/>
  <c r="B13"/>
  <c r="A13"/>
  <c r="BC60" i="3"/>
  <c r="G13" i="2" s="1"/>
  <c r="BB60" i="3"/>
  <c r="C60"/>
  <c r="BE52"/>
  <c r="BD52"/>
  <c r="BC52"/>
  <c r="BB52"/>
  <c r="G52"/>
  <c r="BA52" s="1"/>
  <c r="BE49"/>
  <c r="BD49"/>
  <c r="BC49"/>
  <c r="BB49"/>
  <c r="G49"/>
  <c r="BA49" s="1"/>
  <c r="BE45"/>
  <c r="BE55" s="1"/>
  <c r="I12" i="2" s="1"/>
  <c r="BD45" i="3"/>
  <c r="BC45"/>
  <c r="BB45"/>
  <c r="G45"/>
  <c r="BA45" s="1"/>
  <c r="BE42"/>
  <c r="BD42"/>
  <c r="BC42"/>
  <c r="BB42"/>
  <c r="G42"/>
  <c r="BA42" s="1"/>
  <c r="BE41"/>
  <c r="BD41"/>
  <c r="BD55" s="1"/>
  <c r="H12" i="2" s="1"/>
  <c r="BC41" i="3"/>
  <c r="BC55" s="1"/>
  <c r="G12" i="2" s="1"/>
  <c r="BB41" i="3"/>
  <c r="G41"/>
  <c r="B12" i="2"/>
  <c r="A12"/>
  <c r="C55" i="3"/>
  <c r="BE36"/>
  <c r="BD36"/>
  <c r="BD39" s="1"/>
  <c r="H11" i="2" s="1"/>
  <c r="BC36" i="3"/>
  <c r="BB36"/>
  <c r="BB39" s="1"/>
  <c r="F11" i="2" s="1"/>
  <c r="G36" i="3"/>
  <c r="G39" s="1"/>
  <c r="B11" i="2"/>
  <c r="A11"/>
  <c r="BE39" i="3"/>
  <c r="I11" i="2" s="1"/>
  <c r="BC39" i="3"/>
  <c r="G11" i="2" s="1"/>
  <c r="C39" i="3"/>
  <c r="BE32"/>
  <c r="BD32"/>
  <c r="BD34" s="1"/>
  <c r="H10" i="2" s="1"/>
  <c r="BC32" i="3"/>
  <c r="BB32"/>
  <c r="BB34" s="1"/>
  <c r="F10" i="2" s="1"/>
  <c r="G32" i="3"/>
  <c r="G34" s="1"/>
  <c r="B10" i="2"/>
  <c r="A10"/>
  <c r="BE34" i="3"/>
  <c r="I10" i="2" s="1"/>
  <c r="BC34" i="3"/>
  <c r="G10" i="2" s="1"/>
  <c r="C34" i="3"/>
  <c r="BE26"/>
  <c r="BD26"/>
  <c r="BC26"/>
  <c r="BB26"/>
  <c r="G26"/>
  <c r="BA26" s="1"/>
  <c r="BE21"/>
  <c r="BD21"/>
  <c r="BC21"/>
  <c r="BB21"/>
  <c r="G21"/>
  <c r="BA21" s="1"/>
  <c r="BE19"/>
  <c r="BD19"/>
  <c r="BC19"/>
  <c r="BB19"/>
  <c r="BB30" s="1"/>
  <c r="F9" i="2" s="1"/>
  <c r="G19" i="3"/>
  <c r="B9" i="2"/>
  <c r="A9"/>
  <c r="BE30" i="3"/>
  <c r="I9" i="2" s="1"/>
  <c r="BC30" i="3"/>
  <c r="G9" i="2" s="1"/>
  <c r="C30" i="3"/>
  <c r="BE16"/>
  <c r="BD16"/>
  <c r="BD17" s="1"/>
  <c r="H8" i="2" s="1"/>
  <c r="BC16" i="3"/>
  <c r="BC17" s="1"/>
  <c r="G8" i="2" s="1"/>
  <c r="BB16" i="3"/>
  <c r="BB17" s="1"/>
  <c r="F8" i="2" s="1"/>
  <c r="G16" i="3"/>
  <c r="G17" s="1"/>
  <c r="B8" i="2"/>
  <c r="A8"/>
  <c r="BE17" i="3"/>
  <c r="I8" i="2" s="1"/>
  <c r="C17" i="3"/>
  <c r="BE11"/>
  <c r="BE14" s="1"/>
  <c r="I7" i="2" s="1"/>
  <c r="BD11" i="3"/>
  <c r="BC11"/>
  <c r="BB11"/>
  <c r="G11"/>
  <c r="BA11" s="1"/>
  <c r="BE8"/>
  <c r="BD8"/>
  <c r="BC8"/>
  <c r="BC14" s="1"/>
  <c r="G7" i="2" s="1"/>
  <c r="BB8" i="3"/>
  <c r="G8"/>
  <c r="BA8" s="1"/>
  <c r="B7" i="2"/>
  <c r="A7"/>
  <c r="C14" i="3"/>
  <c r="E4"/>
  <c r="C4"/>
  <c r="F3"/>
  <c r="C3"/>
  <c r="C2" i="2"/>
  <c r="C1"/>
  <c r="C33" i="1"/>
  <c r="F33" s="1"/>
  <c r="C31"/>
  <c r="C9"/>
  <c r="G7"/>
  <c r="D2"/>
  <c r="C2"/>
  <c r="BB14" i="3" l="1"/>
  <c r="F7" i="2" s="1"/>
  <c r="G30" i="3"/>
  <c r="BB55"/>
  <c r="F12" i="2" s="1"/>
  <c r="G72" i="3"/>
  <c r="BA97"/>
  <c r="E17" i="2" s="1"/>
  <c r="BD97" i="3"/>
  <c r="H17" i="2" s="1"/>
  <c r="BB155" i="3"/>
  <c r="F19" i="2" s="1"/>
  <c r="G164" i="3"/>
  <c r="BB176"/>
  <c r="F21" i="2" s="1"/>
  <c r="BD188" i="3"/>
  <c r="H22" i="2" s="1"/>
  <c r="G196" i="3"/>
  <c r="BD30"/>
  <c r="H9" i="2" s="1"/>
  <c r="BD72" i="3"/>
  <c r="H16" i="2" s="1"/>
  <c r="BA155" i="3"/>
  <c r="E19" i="2" s="1"/>
  <c r="BE155" i="3"/>
  <c r="I19" i="2" s="1"/>
  <c r="BD155" i="3"/>
  <c r="H19" i="2" s="1"/>
  <c r="BD164" i="3"/>
  <c r="H20" i="2" s="1"/>
  <c r="BA176" i="3"/>
  <c r="E21" i="2" s="1"/>
  <c r="BE176" i="3"/>
  <c r="I21" i="2" s="1"/>
  <c r="BD176" i="3"/>
  <c r="H21" i="2" s="1"/>
  <c r="BC188" i="3"/>
  <c r="G22" i="2" s="1"/>
  <c r="BD14" i="3"/>
  <c r="H7" i="2" s="1"/>
  <c r="G55" i="3"/>
  <c r="BC72"/>
  <c r="G16" i="2" s="1"/>
  <c r="BA142" i="3"/>
  <c r="E18" i="2" s="1"/>
  <c r="BE142" i="3"/>
  <c r="I18" i="2" s="1"/>
  <c r="BD142" i="3"/>
  <c r="H18" i="2" s="1"/>
  <c r="BC164" i="3"/>
  <c r="G20" i="2" s="1"/>
  <c r="BE196" i="3"/>
  <c r="I23" i="2" s="1"/>
  <c r="BE97" i="3"/>
  <c r="I17" i="2" s="1"/>
  <c r="I24" s="1"/>
  <c r="C21" i="1" s="1"/>
  <c r="BA14" i="3"/>
  <c r="E7" i="2" s="1"/>
  <c r="BB142" i="3"/>
  <c r="F18" i="2" s="1"/>
  <c r="BB97" i="3"/>
  <c r="F17" i="2" s="1"/>
  <c r="G14" i="3"/>
  <c r="BA16"/>
  <c r="BA17" s="1"/>
  <c r="E8" i="2" s="1"/>
  <c r="BA19" i="3"/>
  <c r="BA30" s="1"/>
  <c r="E9" i="2" s="1"/>
  <c r="BA32" i="3"/>
  <c r="BA34" s="1"/>
  <c r="E10" i="2" s="1"/>
  <c r="BA36" i="3"/>
  <c r="BA39" s="1"/>
  <c r="E11" i="2" s="1"/>
  <c r="BA41" i="3"/>
  <c r="BA55" s="1"/>
  <c r="E12" i="2" s="1"/>
  <c r="BA57" i="3"/>
  <c r="BA60" s="1"/>
  <c r="E13" i="2" s="1"/>
  <c r="BA62" i="3"/>
  <c r="BA63" s="1"/>
  <c r="E14" i="2" s="1"/>
  <c r="G97" i="3"/>
  <c r="G142"/>
  <c r="G155"/>
  <c r="G176"/>
  <c r="BB65"/>
  <c r="BB66" s="1"/>
  <c r="F15" i="2" s="1"/>
  <c r="BB68" i="3"/>
  <c r="BB72" s="1"/>
  <c r="F16" i="2" s="1"/>
  <c r="BB157" i="3"/>
  <c r="BB164" s="1"/>
  <c r="F20" i="2" s="1"/>
  <c r="BB178" i="3"/>
  <c r="BB188" s="1"/>
  <c r="F22" i="2" s="1"/>
  <c r="G24" l="1"/>
  <c r="C18" i="1" s="1"/>
  <c r="H24" i="2"/>
  <c r="C17" i="1" s="1"/>
  <c r="F24" i="2"/>
  <c r="C16" i="1" s="1"/>
  <c r="E24" i="2"/>
  <c r="G30" l="1"/>
  <c r="I30" s="1"/>
  <c r="G16" i="1" s="1"/>
  <c r="G29" i="2"/>
  <c r="I29" s="1"/>
  <c r="C15" i="1"/>
  <c r="C19" s="1"/>
  <c r="C22" s="1"/>
  <c r="H31" i="2" l="1"/>
  <c r="G23" i="1" s="1"/>
  <c r="C23" s="1"/>
  <c r="F30" s="1"/>
  <c r="G15"/>
  <c r="F31" l="1"/>
  <c r="F34" s="1"/>
  <c r="G22"/>
</calcChain>
</file>

<file path=xl/sharedStrings.xml><?xml version="1.0" encoding="utf-8"?>
<sst xmlns="http://schemas.openxmlformats.org/spreadsheetml/2006/main" count="523" uniqueCount="316">
  <si>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</si>
  <si>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</si>
  <si>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</si>
  <si>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</si>
  <si>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</si>
  <si>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</si>
  <si>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</si>
  <si>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</si>
  <si>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</si>
  <si>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</si>
  <si>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</si>
  <si>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</si>
  <si>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</si>
  <si>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</si>
  <si>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</si>
  <si>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</si>
  <si>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</si>
  <si>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</si>
  <si>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</si>
  <si>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</si>
  <si>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</si>
  <si>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</si>
  <si>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</si>
  <si>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</si>
  <si>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</si>
  <si>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</si>
  <si>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</si>
  <si>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</si>
  <si>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</si>
  <si>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</si>
  <si>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</si>
  <si>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</si>
  <si>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</si>
  <si>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</si>
  <si>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</si>
  <si>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</si>
  <si>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</si>
  <si>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</si>
  <si>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</si>
  <si>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</si>
  <si>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</si>
  <si>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</si>
  <si>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</si>
  <si>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</si>
  <si>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</si>
  <si>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</si>
  <si>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</si>
  <si>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</si>
  <si>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</si>
  <si>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</si>
  <si>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</si>
  <si>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</si>
  <si>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</si>
  <si>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</si>
  <si>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</si>
  <si>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</si>
  <si>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</si>
  <si>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</si>
  <si>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</si>
  <si>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</si>
  <si>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</si>
  <si>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</si>
  <si>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</si>
  <si>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</si>
  <si>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</si>
  <si>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</si>
  <si>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</si>
  <si>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</si>
  <si>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</si>
  <si>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</si>
  <si>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</si>
  <si>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</si>
  <si>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</si>
  <si>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</si>
  <si>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</si>
  <si>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</si>
  <si>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</si>
  <si>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Č21-2016</t>
  </si>
  <si>
    <t>Rekonstrukce 3 volných bytů</t>
  </si>
  <si>
    <t>SO 01</t>
  </si>
  <si>
    <t>Jubilejní 30A</t>
  </si>
  <si>
    <t>3</t>
  </si>
  <si>
    <t>Svislé a kompletní konstrukce</t>
  </si>
  <si>
    <t>281606211R00</t>
  </si>
  <si>
    <t>Tlaková injektáž cihelného zdiva tl. do 40 cm silikonovou mikroemulzí</t>
  </si>
  <si>
    <t>m</t>
  </si>
  <si>
    <t>Kompletní provedení dle v.č. 103</t>
  </si>
  <si>
    <t>23</t>
  </si>
  <si>
    <t>310238211RT1</t>
  </si>
  <si>
    <t>Dozdívky do 1 m2 cihlami na MVC s použitím suché maltové směsi</t>
  </si>
  <si>
    <t>m3</t>
  </si>
  <si>
    <t>0,4*0,2*2,2*2</t>
  </si>
  <si>
    <t>(0,15*0,15*2*2,2)*2</t>
  </si>
  <si>
    <t>38</t>
  </si>
  <si>
    <t>Kompletní konstrukce</t>
  </si>
  <si>
    <t>38-001.RXX</t>
  </si>
  <si>
    <t>Vytýčení rozvodů vody, kanalizace, elektra před injektáží</t>
  </si>
  <si>
    <t>soub</t>
  </si>
  <si>
    <t>61</t>
  </si>
  <si>
    <t>Upravy povrchů vnitřní</t>
  </si>
  <si>
    <t>602015112R00</t>
  </si>
  <si>
    <t xml:space="preserve">Omítka stěn jádrová </t>
  </si>
  <si>
    <t>m2</t>
  </si>
  <si>
    <t>vyrovnání pod obklad</t>
  </si>
  <si>
    <t>610991111R00</t>
  </si>
  <si>
    <t xml:space="preserve">Zakrývání výplní vnitřních otvorů vč. parapetů </t>
  </si>
  <si>
    <t>1,2*1,75*1,2</t>
  </si>
  <si>
    <t>0,6*1,2*1,2</t>
  </si>
  <si>
    <t>1,2*1,75*2*1,2</t>
  </si>
  <si>
    <t>1*2,1</t>
  </si>
  <si>
    <t>612401391RT2</t>
  </si>
  <si>
    <t>Omítka malých ploch vnitřních stěn štukové s použitím suché maltové směsi</t>
  </si>
  <si>
    <t>Vyspravení</t>
  </si>
  <si>
    <t>5</t>
  </si>
  <si>
    <t>23*0,5</t>
  </si>
  <si>
    <t>94</t>
  </si>
  <si>
    <t>Lešení a stavební výtahy</t>
  </si>
  <si>
    <t>941955002R00</t>
  </si>
  <si>
    <t xml:space="preserve">Lešení lehké pomocné, výška podlahy do 1,9 m </t>
  </si>
  <si>
    <t>6,7+24,5+12,26+5,4</t>
  </si>
  <si>
    <t>95</t>
  </si>
  <si>
    <t>Dokončovací konstrukce na pozemních stavbách</t>
  </si>
  <si>
    <t>952901111R00</t>
  </si>
  <si>
    <t xml:space="preserve">Vyčištění budov o výšce podlaží do 4 m </t>
  </si>
  <si>
    <t>vč. oken, podlah aj.</t>
  </si>
  <si>
    <t>96</t>
  </si>
  <si>
    <t>Bourání konstrukcí</t>
  </si>
  <si>
    <t>965048250R00</t>
  </si>
  <si>
    <t xml:space="preserve">Dočištění povrchu po vybourání dlažeb, MC do 50% </t>
  </si>
  <si>
    <t>965081611U00</t>
  </si>
  <si>
    <t xml:space="preserve">Odsek soklík rov </t>
  </si>
  <si>
    <t>D1:9,05</t>
  </si>
  <si>
    <t>D4:14,5</t>
  </si>
  <si>
    <t>965081713RT1</t>
  </si>
  <si>
    <t>Bourání dlaždic keramických tl. 1 cm, nad 1 m2 ručně, dlaždice keramické</t>
  </si>
  <si>
    <t>D1:7,15</t>
  </si>
  <si>
    <t>D4:12,15</t>
  </si>
  <si>
    <t>D9:5,4</t>
  </si>
  <si>
    <t>968061125R00</t>
  </si>
  <si>
    <t xml:space="preserve">Vyvěšení dřevěných dveřních křídel pl. do 2 m2 </t>
  </si>
  <si>
    <t>kus</t>
  </si>
  <si>
    <t>D14:1</t>
  </si>
  <si>
    <t>D15:2</t>
  </si>
  <si>
    <t>968062455R00</t>
  </si>
  <si>
    <t xml:space="preserve">Vybourání dřevěných dveřních zárubní pl. do 2 m2 </t>
  </si>
  <si>
    <t>D14:0,7*2,2</t>
  </si>
  <si>
    <t>D15:0,9*2,2*2</t>
  </si>
  <si>
    <t>97</t>
  </si>
  <si>
    <t>Prorážení otvorů</t>
  </si>
  <si>
    <t>978059531R00</t>
  </si>
  <si>
    <t xml:space="preserve">Odsekání vnitřních obkladů stěn nad 2 m2 </t>
  </si>
  <si>
    <t>D5:0,6*3,7</t>
  </si>
  <si>
    <t>D10:11,2*2,95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</si>
  <si>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</si>
  <si>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</si>
  <si>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</si>
  <si>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</si>
  <si>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</si>
  <si>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</si>
  <si>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</si>
  <si>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711210020RA0</t>
  </si>
  <si>
    <t>Stěrka hydroizolační těsnicí hmotou vč. těsnícího pásu podlaha/ stěna</t>
  </si>
  <si>
    <t>720</t>
  </si>
  <si>
    <t>Zdravotechnická instalace</t>
  </si>
  <si>
    <t>720-001.RXX</t>
  </si>
  <si>
    <t>Demontáž armatury  (voda, kanalizace) pro připojení pračky</t>
  </si>
  <si>
    <t>D8:1</t>
  </si>
  <si>
    <t>720-002.RXX</t>
  </si>
  <si>
    <t>Montáž nové armatury  (voda, kanalizace) pro připojení pračky</t>
  </si>
  <si>
    <t>M5:1</t>
  </si>
  <si>
    <t>725</t>
  </si>
  <si>
    <t>Zařizovací předměty</t>
  </si>
  <si>
    <t>725-001.RXX</t>
  </si>
  <si>
    <t>D+M  zápach uzávěrka s přivzd. ventilem + výtokový ventil</t>
  </si>
  <si>
    <t>Kompletní provedení dle popisu v TZ.</t>
  </si>
  <si>
    <t>725100001RA0</t>
  </si>
  <si>
    <t xml:space="preserve">D+M umyvadlo, baterie, zapáchová uzávěrka </t>
  </si>
  <si>
    <t>Umyvadlo ditturv. s otvorem 550x450 mm sifon chromovaný, baterie umývadlová stojánková páková - chrom, 2x roh. ventil -15, zápachová uzávěrka umyvadlová + uzavírací vtok clic-clac.</t>
  </si>
  <si>
    <t>725100003RAX</t>
  </si>
  <si>
    <t xml:space="preserve">D+M vana, baterie, zápachová uzávěrka, obezdění </t>
  </si>
  <si>
    <t>Vany akrylátová 1700x700 mm, zápachová uzávěrkavanová s uzavíracím vtokem ovládaným přepadem, baterie vanová nástěnná páková + držák + sprchová růžice DV 300/300 na magnet.</t>
  </si>
  <si>
    <t>725100006RA0</t>
  </si>
  <si>
    <t xml:space="preserve">D+M WC kombi se zadním odpadem </t>
  </si>
  <si>
    <t>Napojení nových zařizovacích předmětů na stávající vodovod a kanalizaci</t>
  </si>
  <si>
    <t>725290010RA0</t>
  </si>
  <si>
    <t xml:space="preserve">Demontáž WC </t>
  </si>
  <si>
    <t>D13:1</t>
  </si>
  <si>
    <t>725290020RA0</t>
  </si>
  <si>
    <t xml:space="preserve">Demontáž umyvadla vč, baterie </t>
  </si>
  <si>
    <t>D11:1</t>
  </si>
  <si>
    <t>725290030RA0</t>
  </si>
  <si>
    <t>Demontáž vany včetně obezdění a keram. obkladu a baterie</t>
  </si>
  <si>
    <t>D12:1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</si>
  <si>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</si>
  <si>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</si>
  <si>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</si>
  <si>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</si>
  <si>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</si>
  <si>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 </t>
  </si>
  <si>
    <t>766662811R00</t>
  </si>
  <si>
    <t xml:space="preserve">Demontáž prahů dveří 1křídlových </t>
  </si>
  <si>
    <t>766812840R0X</t>
  </si>
  <si>
    <t>Demontáž kuchyňských linek do 3 m vč. příslušenství</t>
  </si>
  <si>
    <t>Demontáž kuchy. linky dl. 3 m vč. elektrické varné desky, trouby, digestoře vč. odpojení kanalizačního a vodovodního potrubí a odpojení elektrspotřebičů (viz v.č. 105), dřezu a baterie</t>
  </si>
  <si>
    <t>D7:1</t>
  </si>
  <si>
    <t>766825811R00</t>
  </si>
  <si>
    <t>Demontáž vestavěných skříní 1křídlových 900x450x2950</t>
  </si>
  <si>
    <t>D6:1</t>
  </si>
  <si>
    <t>766825821R00</t>
  </si>
  <si>
    <t>Demontáž vestavěných skříní 2křídlových 1350x600x2950 mm</t>
  </si>
  <si>
    <t>D2:1</t>
  </si>
  <si>
    <t>766-001.RXX</t>
  </si>
  <si>
    <t>D+M dřevěné skládané zárubně pro dveře 600x2100 š. obložky 100 mm, barva bílá, tl. příčky 150 mm</t>
  </si>
  <si>
    <t>Kompletní provedení dle výpisu prvků.</t>
  </si>
  <si>
    <t>1/T:1</t>
  </si>
  <si>
    <t>766-002.RXX</t>
  </si>
  <si>
    <t>D+M dřevěné skládané zárubně pro dveře 800x2100 š. obložky 100 mm, barva bílá, tl. příčky 150 mm</t>
  </si>
  <si>
    <t>2/T:2</t>
  </si>
  <si>
    <t>766-003.RXX</t>
  </si>
  <si>
    <t>D+M vestavěná policová spižní skříň 900x450x2950 mm</t>
  </si>
  <si>
    <t>Dvoudílná s otevýravými dveřmi, boční stěny nebudou plné, na čelní stěně budou umístěny hliníkové mřížky 600x100 mm (2ks)</t>
  </si>
  <si>
    <t>Materiál viz. kuchyňská linka</t>
  </si>
  <si>
    <t>3/T:1</t>
  </si>
  <si>
    <t>766-004.RXX</t>
  </si>
  <si>
    <t>D+M vestavěná šatní skříň 1350x600x2950 mm</t>
  </si>
  <si>
    <t>4/T:1</t>
  </si>
  <si>
    <t>766-005.RXX</t>
  </si>
  <si>
    <t>D+M kuchyňské linky délky 3000 mm vč. zabudovaných spotřebičů</t>
  </si>
  <si>
    <t>Korpus: bílá, hrany ABS</t>
  </si>
  <si>
    <t>Dvířka a pohledové plochy: EGGER H3005 ST22 zebrano, béžovošedé</t>
  </si>
  <si>
    <t>Pracovní plochy: EGGER F238 ST15 terrano černé</t>
  </si>
  <si>
    <t>Kování: úchyty vodorovvné tyčové, povrch al. matný elox, zavírače s měkkým dorazem</t>
  </si>
  <si>
    <t>Spotřebiče: varná plocha sklokeramická čtyřplotýnková , el. trouba nerez, odsavač par nerez absorpční, dřez nerezový s odkapnou plochou, baterie dřezová stojánková páková chrom, 2x roh. ventil -15, zápachová uzávěrka dřezová + uzavírací vtok clic -clac</t>
  </si>
  <si>
    <t>Součástí dodávky je osvětlení pracovní plochy</t>
  </si>
  <si>
    <t>5/T:1</t>
  </si>
  <si>
    <t>998766201R00</t>
  </si>
  <si>
    <t xml:space="preserve">Přesun hmot pro truhlářské konstr., výšky do 6 m </t>
  </si>
  <si>
    <t>771</t>
  </si>
  <si>
    <t>Podlahy z dlaždic a obklady</t>
  </si>
  <si>
    <t>771475014R00</t>
  </si>
  <si>
    <t xml:space="preserve">Obklad soklíků keram.rovných, tmel,výška 10 cm </t>
  </si>
  <si>
    <t>101:2,2+0,95+1,65+1+1,355+1,555+0,45</t>
  </si>
  <si>
    <t>103:4,65+3,85+3+3</t>
  </si>
  <si>
    <t>771479001R00</t>
  </si>
  <si>
    <t xml:space="preserve">Řezání dlaždic keramických pro soklíky </t>
  </si>
  <si>
    <t>771575109R00</t>
  </si>
  <si>
    <t xml:space="preserve">Montáž podlah keram.,hladké, tmel, 33x33 cm </t>
  </si>
  <si>
    <t>A:6,7+12,26+5,4</t>
  </si>
  <si>
    <t>781497111RS2</t>
  </si>
  <si>
    <t xml:space="preserve">Lišta hliníková ukončovacích k soklu </t>
  </si>
  <si>
    <t>597642032</t>
  </si>
  <si>
    <t>Dlažba 330x330 mm, barva béžová</t>
  </si>
  <si>
    <t>A:(6,7+12,26+5,4)*1,12</t>
  </si>
  <si>
    <t>sokl:23,66*0,1*1,12</t>
  </si>
  <si>
    <t>998771201R00</t>
  </si>
  <si>
    <t xml:space="preserve">Přesun hmot pro podlahy z dlaždic, výšky do 6 m </t>
  </si>
  <si>
    <t>775</t>
  </si>
  <si>
    <t>Podlahy vlysové a parketové</t>
  </si>
  <si>
    <t>775411810R00</t>
  </si>
  <si>
    <t xml:space="preserve">Demontáž lišt dřevěných, přibíjených </t>
  </si>
  <si>
    <t>D3:19,5</t>
  </si>
  <si>
    <t>775511800R00</t>
  </si>
  <si>
    <t xml:space="preserve">Demontáž podlah laminátových vč. mirelonu </t>
  </si>
  <si>
    <t>D3:24,5</t>
  </si>
  <si>
    <t>775540020RAJ</t>
  </si>
  <si>
    <t>Podlahy lamelové - laminát, zámkový spoj tl. 8 mm vč. soklu a podložky</t>
  </si>
  <si>
    <t>B:24,5</t>
  </si>
  <si>
    <t>998775201R00</t>
  </si>
  <si>
    <t xml:space="preserve">Přesun hmot pro podlahy vlysové, výšky do 6 m </t>
  </si>
  <si>
    <t>781</t>
  </si>
  <si>
    <t>Obklady keramické</t>
  </si>
  <si>
    <t>781475120R00</t>
  </si>
  <si>
    <t xml:space="preserve">Obklad vnitřní stěn keramický, do tmele, 20x40 cm </t>
  </si>
  <si>
    <t>M6:32</t>
  </si>
  <si>
    <t>M7:3</t>
  </si>
  <si>
    <t>781497121R00</t>
  </si>
  <si>
    <t xml:space="preserve">Lišta hliníková rohová k obkladům </t>
  </si>
  <si>
    <t>M6:35</t>
  </si>
  <si>
    <t>597813704</t>
  </si>
  <si>
    <t>Obkládačka 200x400 mm matná</t>
  </si>
  <si>
    <t>M6:32*1,12</t>
  </si>
  <si>
    <t>M7:3*1,12</t>
  </si>
  <si>
    <t>998781201R00</t>
  </si>
  <si>
    <t xml:space="preserve">Přesun hmot pro obklady keramické, výšky do 6 m </t>
  </si>
  <si>
    <t>784</t>
  </si>
  <si>
    <t>Malby</t>
  </si>
  <si>
    <t>784115522R00</t>
  </si>
  <si>
    <t xml:space="preserve">Nátěr proti plísním a houbám 2x </t>
  </si>
  <si>
    <t>7</t>
  </si>
  <si>
    <t>784191101R00</t>
  </si>
  <si>
    <t xml:space="preserve">Penetrace podkladu univerzální Primalex 1x </t>
  </si>
  <si>
    <t>(5,385+4,5)*2*2,95</t>
  </si>
  <si>
    <t>(4,65+3)*2*2,95-3</t>
  </si>
  <si>
    <t>(3,6+2,725)*2*2,95</t>
  </si>
  <si>
    <t>784191301R00</t>
  </si>
  <si>
    <t xml:space="preserve">Penetrace podkladu protiplísňová </t>
  </si>
  <si>
    <t>784195212R00</t>
  </si>
  <si>
    <t xml:space="preserve">Malba tekutá Primalex Plus, bílá, 2 x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</si>
  <si>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</si>
  <si>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</si>
  <si>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</si>
  <si>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</si>
  <si>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</si>
  <si>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</si>
  <si>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</si>
  <si>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</si>
  <si>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</si>
  <si>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</si>
  <si>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</si>
  <si>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</si>
  <si>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</si>
  <si>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</si>
  <si>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</si>
  <si>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</si>
  <si>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Ing. Elena Čimburová</t>
  </si>
  <si>
    <t>Ing. Dana Víchová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</si>
</sst>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27" sqref="C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SO 01</v>
      </c>
      <c r="D2" s="5" t="str">
        <f>Rekapitulace!G2</f>
        <v>Jubilejní 30A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2" t="s">
        <v>314</v>
      </c>
      <c r="D8" s="212"/>
      <c r="E8" s="21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2" t="str">
        <f>Projektant</f>
        <v>Ing. Elena Čimburová</v>
      </c>
      <c r="D9" s="212"/>
      <c r="E9" s="213"/>
      <c r="F9" s="13"/>
      <c r="G9" s="34"/>
      <c r="H9" s="35"/>
    </row>
    <row r="10" spans="1:57">
      <c r="A10" s="29" t="s">
        <v>14</v>
      </c>
      <c r="B10" s="13"/>
      <c r="C10" s="212"/>
      <c r="D10" s="212"/>
      <c r="E10" s="212"/>
      <c r="F10" s="36"/>
      <c r="G10" s="37"/>
      <c r="H10" s="38"/>
    </row>
    <row r="11" spans="1:57" ht="13.5" customHeight="1">
      <c r="A11" s="29" t="s">
        <v>15</v>
      </c>
      <c r="B11" s="13"/>
      <c r="C11" s="212"/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Rekapitulace!A29</f>
        <v>Zařízení staveniště</v>
      </c>
      <c r="E15" s="58"/>
      <c r="F15" s="59"/>
      <c r="G15" s="56">
        <f>Rekapitulace!I29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Rekapitulace!A30</f>
        <v>Kompletační činnost (IČD)</v>
      </c>
      <c r="E16" s="60"/>
      <c r="F16" s="61"/>
      <c r="G16" s="56">
        <f>Rekapitulace!I30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 t="s">
        <v>315</v>
      </c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5">
        <v>42703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2"/>
  <sheetViews>
    <sheetView workbookViewId="0">
      <selection activeCell="H31" sqref="H31:I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Č21-2016 Rekonstrukce 3 volných bytů</v>
      </c>
      <c r="D1" s="98"/>
      <c r="E1" s="99"/>
      <c r="F1" s="98"/>
      <c r="G1" s="100" t="s">
        <v>49</v>
      </c>
      <c r="H1" s="101" t="s">
        <v>79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SO 01 Jubilejní 30A</v>
      </c>
      <c r="D2" s="104"/>
      <c r="E2" s="105"/>
      <c r="F2" s="104"/>
      <c r="G2" s="221" t="s">
        <v>80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Položky!BA14</f>
        <v>0</v>
      </c>
      <c r="F7" s="203">
        <f>Položky!BB14</f>
        <v>0</v>
      </c>
      <c r="G7" s="203">
        <f>Položky!BC14</f>
        <v>0</v>
      </c>
      <c r="H7" s="203">
        <f>Položky!BD14</f>
        <v>0</v>
      </c>
      <c r="I7" s="204">
        <f>Položky!BE14</f>
        <v>0</v>
      </c>
    </row>
    <row r="8" spans="1:9" s="35" customFormat="1">
      <c r="A8" s="201" t="str">
        <f>Položky!B15</f>
        <v>38</v>
      </c>
      <c r="B8" s="115" t="str">
        <f>Položky!C15</f>
        <v>Kompletní konstrukce</v>
      </c>
      <c r="C8" s="66"/>
      <c r="D8" s="116"/>
      <c r="E8" s="202">
        <f>Položky!BA17</f>
        <v>0</v>
      </c>
      <c r="F8" s="203">
        <f>Položky!BB17</f>
        <v>0</v>
      </c>
      <c r="G8" s="203">
        <f>Položky!BC17</f>
        <v>0</v>
      </c>
      <c r="H8" s="203">
        <f>Položky!BD17</f>
        <v>0</v>
      </c>
      <c r="I8" s="204">
        <f>Položky!BE17</f>
        <v>0</v>
      </c>
    </row>
    <row r="9" spans="1:9" s="35" customFormat="1">
      <c r="A9" s="201" t="str">
        <f>Položky!B18</f>
        <v>61</v>
      </c>
      <c r="B9" s="115" t="str">
        <f>Položky!C18</f>
        <v>Upravy povrchů vnitřní</v>
      </c>
      <c r="C9" s="66"/>
      <c r="D9" s="116"/>
      <c r="E9" s="202">
        <f>Položky!BA30</f>
        <v>0</v>
      </c>
      <c r="F9" s="203">
        <f>Položky!BB30</f>
        <v>0</v>
      </c>
      <c r="G9" s="203">
        <f>Položky!BC30</f>
        <v>0</v>
      </c>
      <c r="H9" s="203">
        <f>Položky!BD30</f>
        <v>0</v>
      </c>
      <c r="I9" s="204">
        <f>Položky!BE30</f>
        <v>0</v>
      </c>
    </row>
    <row r="10" spans="1:9" s="35" customFormat="1">
      <c r="A10" s="201" t="str">
        <f>Položky!B31</f>
        <v>94</v>
      </c>
      <c r="B10" s="115" t="str">
        <f>Položky!C31</f>
        <v>Lešení a stavební výtahy</v>
      </c>
      <c r="C10" s="66"/>
      <c r="D10" s="116"/>
      <c r="E10" s="202">
        <f>Položky!BA34</f>
        <v>0</v>
      </c>
      <c r="F10" s="203">
        <f>Položky!BB34</f>
        <v>0</v>
      </c>
      <c r="G10" s="203">
        <f>Položky!BC34</f>
        <v>0</v>
      </c>
      <c r="H10" s="203">
        <f>Položky!BD34</f>
        <v>0</v>
      </c>
      <c r="I10" s="204">
        <f>Položky!BE34</f>
        <v>0</v>
      </c>
    </row>
    <row r="11" spans="1:9" s="35" customFormat="1">
      <c r="A11" s="201" t="str">
        <f>Položky!B35</f>
        <v>95</v>
      </c>
      <c r="B11" s="115" t="str">
        <f>Položky!C35</f>
        <v>Dokončovací konstrukce na pozemních stavbách</v>
      </c>
      <c r="C11" s="66"/>
      <c r="D11" s="116"/>
      <c r="E11" s="202">
        <f>Položky!BA39</f>
        <v>0</v>
      </c>
      <c r="F11" s="203">
        <f>Položky!BB39</f>
        <v>0</v>
      </c>
      <c r="G11" s="203">
        <f>Položky!BC39</f>
        <v>0</v>
      </c>
      <c r="H11" s="203">
        <f>Položky!BD39</f>
        <v>0</v>
      </c>
      <c r="I11" s="204">
        <f>Položky!BE39</f>
        <v>0</v>
      </c>
    </row>
    <row r="12" spans="1:9" s="35" customFormat="1">
      <c r="A12" s="201" t="str">
        <f>Položky!B40</f>
        <v>96</v>
      </c>
      <c r="B12" s="115" t="str">
        <f>Položky!C40</f>
        <v>Bourání konstrukcí</v>
      </c>
      <c r="C12" s="66"/>
      <c r="D12" s="116"/>
      <c r="E12" s="202">
        <f>Položky!BA55</f>
        <v>0</v>
      </c>
      <c r="F12" s="203">
        <f>Položky!BB55</f>
        <v>0</v>
      </c>
      <c r="G12" s="203">
        <f>Položky!BC55</f>
        <v>0</v>
      </c>
      <c r="H12" s="203">
        <f>Položky!BD55</f>
        <v>0</v>
      </c>
      <c r="I12" s="204">
        <f>Položky!BE55</f>
        <v>0</v>
      </c>
    </row>
    <row r="13" spans="1:9" s="35" customFormat="1">
      <c r="A13" s="201" t="str">
        <f>Položky!B56</f>
        <v>97</v>
      </c>
      <c r="B13" s="115" t="str">
        <f>Položky!C56</f>
        <v>Prorážení otvorů</v>
      </c>
      <c r="C13" s="66"/>
      <c r="D13" s="116"/>
      <c r="E13" s="202">
        <f>Položky!BA60</f>
        <v>0</v>
      </c>
      <c r="F13" s="203">
        <f>Položky!BB60</f>
        <v>0</v>
      </c>
      <c r="G13" s="203">
        <f>Položky!BC60</f>
        <v>0</v>
      </c>
      <c r="H13" s="203">
        <f>Položky!BD60</f>
        <v>0</v>
      </c>
      <c r="I13" s="204">
        <f>Položky!BE60</f>
        <v>0</v>
      </c>
    </row>
    <row r="14" spans="1:9" s="35" customFormat="1">
      <c r="A14" s="201" t="str">
        <f>Položky!B61</f>
        <v>99</v>
      </c>
      <c r="B14" s="115" t="str">
        <f>Položky!C61</f>
        <v>Staveništní přesun hmot</v>
      </c>
      <c r="C14" s="66"/>
      <c r="D14" s="116"/>
      <c r="E14" s="202">
        <f>Položky!BA63</f>
        <v>0</v>
      </c>
      <c r="F14" s="203">
        <f>Položky!BB63</f>
        <v>0</v>
      </c>
      <c r="G14" s="203">
        <f>Položky!BC63</f>
        <v>0</v>
      </c>
      <c r="H14" s="203">
        <f>Položky!BD63</f>
        <v>0</v>
      </c>
      <c r="I14" s="204">
        <f>Položky!BE63</f>
        <v>0</v>
      </c>
    </row>
    <row r="15" spans="1:9" s="35" customFormat="1">
      <c r="A15" s="201" t="str">
        <f>Položky!B64</f>
        <v>711</v>
      </c>
      <c r="B15" s="115" t="str">
        <f>Položky!C64</f>
        <v>Izolace proti vodě</v>
      </c>
      <c r="C15" s="66"/>
      <c r="D15" s="116"/>
      <c r="E15" s="202">
        <f>Položky!BA66</f>
        <v>0</v>
      </c>
      <c r="F15" s="203">
        <f>Položky!BB66</f>
        <v>0</v>
      </c>
      <c r="G15" s="203">
        <f>Položky!BC66</f>
        <v>0</v>
      </c>
      <c r="H15" s="203">
        <f>Položky!BD66</f>
        <v>0</v>
      </c>
      <c r="I15" s="204">
        <f>Položky!BE66</f>
        <v>0</v>
      </c>
    </row>
    <row r="16" spans="1:9" s="35" customFormat="1">
      <c r="A16" s="201" t="str">
        <f>Položky!B67</f>
        <v>720</v>
      </c>
      <c r="B16" s="115" t="str">
        <f>Položky!C67</f>
        <v>Zdravotechnická instalace</v>
      </c>
      <c r="C16" s="66"/>
      <c r="D16" s="116"/>
      <c r="E16" s="202">
        <f>Položky!BA72</f>
        <v>0</v>
      </c>
      <c r="F16" s="203">
        <f>Položky!BB72</f>
        <v>0</v>
      </c>
      <c r="G16" s="203">
        <f>Položky!BC72</f>
        <v>0</v>
      </c>
      <c r="H16" s="203">
        <f>Položky!BD72</f>
        <v>0</v>
      </c>
      <c r="I16" s="204">
        <f>Položky!BE72</f>
        <v>0</v>
      </c>
    </row>
    <row r="17" spans="1:57" s="35" customFormat="1">
      <c r="A17" s="201" t="str">
        <f>Položky!B73</f>
        <v>725</v>
      </c>
      <c r="B17" s="115" t="str">
        <f>Položky!C73</f>
        <v>Zařizovací předměty</v>
      </c>
      <c r="C17" s="66"/>
      <c r="D17" s="116"/>
      <c r="E17" s="202">
        <f>Položky!BA97</f>
        <v>0</v>
      </c>
      <c r="F17" s="203">
        <f>Položky!BB97</f>
        <v>0</v>
      </c>
      <c r="G17" s="203">
        <f>Položky!BC97</f>
        <v>0</v>
      </c>
      <c r="H17" s="203">
        <f>Položky!BD97</f>
        <v>0</v>
      </c>
      <c r="I17" s="204">
        <f>Položky!BE97</f>
        <v>0</v>
      </c>
    </row>
    <row r="18" spans="1:57" s="35" customFormat="1">
      <c r="A18" s="201" t="str">
        <f>Položky!B98</f>
        <v>766</v>
      </c>
      <c r="B18" s="115" t="str">
        <f>Položky!C98</f>
        <v>Konstrukce truhlářské</v>
      </c>
      <c r="C18" s="66"/>
      <c r="D18" s="116"/>
      <c r="E18" s="202">
        <f>Položky!BA142</f>
        <v>0</v>
      </c>
      <c r="F18" s="203">
        <f>Položky!BB142</f>
        <v>0</v>
      </c>
      <c r="G18" s="203">
        <f>Položky!BC142</f>
        <v>0</v>
      </c>
      <c r="H18" s="203">
        <f>Položky!BD142</f>
        <v>0</v>
      </c>
      <c r="I18" s="204">
        <f>Položky!BE142</f>
        <v>0</v>
      </c>
    </row>
    <row r="19" spans="1:57" s="35" customFormat="1">
      <c r="A19" s="201" t="str">
        <f>Položky!B143</f>
        <v>771</v>
      </c>
      <c r="B19" s="115" t="str">
        <f>Položky!C143</f>
        <v>Podlahy z dlaždic a obklady</v>
      </c>
      <c r="C19" s="66"/>
      <c r="D19" s="116"/>
      <c r="E19" s="202">
        <f>Položky!BA155</f>
        <v>0</v>
      </c>
      <c r="F19" s="203">
        <f>Položky!BB155</f>
        <v>0</v>
      </c>
      <c r="G19" s="203">
        <f>Položky!BC155</f>
        <v>0</v>
      </c>
      <c r="H19" s="203">
        <f>Položky!BD155</f>
        <v>0</v>
      </c>
      <c r="I19" s="204">
        <f>Položky!BE155</f>
        <v>0</v>
      </c>
    </row>
    <row r="20" spans="1:57" s="35" customFormat="1">
      <c r="A20" s="201" t="str">
        <f>Položky!B156</f>
        <v>775</v>
      </c>
      <c r="B20" s="115" t="str">
        <f>Položky!C156</f>
        <v>Podlahy vlysové a parketové</v>
      </c>
      <c r="C20" s="66"/>
      <c r="D20" s="116"/>
      <c r="E20" s="202">
        <f>Položky!BA164</f>
        <v>0</v>
      </c>
      <c r="F20" s="203">
        <f>Položky!BB164</f>
        <v>0</v>
      </c>
      <c r="G20" s="203">
        <f>Položky!BC164</f>
        <v>0</v>
      </c>
      <c r="H20" s="203">
        <f>Položky!BD164</f>
        <v>0</v>
      </c>
      <c r="I20" s="204">
        <f>Položky!BE164</f>
        <v>0</v>
      </c>
    </row>
    <row r="21" spans="1:57" s="35" customFormat="1">
      <c r="A21" s="201" t="str">
        <f>Položky!B165</f>
        <v>781</v>
      </c>
      <c r="B21" s="115" t="str">
        <f>Položky!C165</f>
        <v>Obklady keramické</v>
      </c>
      <c r="C21" s="66"/>
      <c r="D21" s="116"/>
      <c r="E21" s="202">
        <f>Položky!BA176</f>
        <v>0</v>
      </c>
      <c r="F21" s="203">
        <f>Položky!BB176</f>
        <v>0</v>
      </c>
      <c r="G21" s="203">
        <f>Položky!BC176</f>
        <v>0</v>
      </c>
      <c r="H21" s="203">
        <f>Položky!BD176</f>
        <v>0</v>
      </c>
      <c r="I21" s="204">
        <f>Položky!BE176</f>
        <v>0</v>
      </c>
    </row>
    <row r="22" spans="1:57" s="35" customFormat="1">
      <c r="A22" s="201" t="str">
        <f>Položky!B177</f>
        <v>784</v>
      </c>
      <c r="B22" s="115" t="str">
        <f>Položky!C177</f>
        <v>Malby</v>
      </c>
      <c r="C22" s="66"/>
      <c r="D22" s="116"/>
      <c r="E22" s="202">
        <f>Položky!BA188</f>
        <v>0</v>
      </c>
      <c r="F22" s="203">
        <f>Položky!BB188</f>
        <v>0</v>
      </c>
      <c r="G22" s="203">
        <f>Položky!BC188</f>
        <v>0</v>
      </c>
      <c r="H22" s="203">
        <f>Položky!BD188</f>
        <v>0</v>
      </c>
      <c r="I22" s="204">
        <f>Položky!BE188</f>
        <v>0</v>
      </c>
    </row>
    <row r="23" spans="1:57" s="35" customFormat="1" ht="13.5" thickBot="1">
      <c r="A23" s="201" t="str">
        <f>Položky!B189</f>
        <v>D96</v>
      </c>
      <c r="B23" s="115" t="str">
        <f>Položky!C189</f>
        <v>Přesuny suti a vybouraných hmot</v>
      </c>
      <c r="C23" s="66"/>
      <c r="D23" s="116"/>
      <c r="E23" s="202">
        <f>Položky!BA196</f>
        <v>0</v>
      </c>
      <c r="F23" s="203">
        <f>Položky!BB196</f>
        <v>0</v>
      </c>
      <c r="G23" s="203">
        <f>Položky!BC196</f>
        <v>0</v>
      </c>
      <c r="H23" s="203">
        <f>Položky!BD196</f>
        <v>0</v>
      </c>
      <c r="I23" s="204">
        <f>Položky!BE196</f>
        <v>0</v>
      </c>
    </row>
    <row r="24" spans="1:57" s="123" customFormat="1" ht="13.5" thickBot="1">
      <c r="A24" s="117"/>
      <c r="B24" s="118" t="s">
        <v>57</v>
      </c>
      <c r="C24" s="118"/>
      <c r="D24" s="119"/>
      <c r="E24" s="120">
        <f>SUM(E7:E23)</f>
        <v>0</v>
      </c>
      <c r="F24" s="121">
        <f>SUM(F7:F23)</f>
        <v>0</v>
      </c>
      <c r="G24" s="121">
        <f>SUM(G7:G23)</f>
        <v>0</v>
      </c>
      <c r="H24" s="121">
        <f>SUM(H7:H23)</f>
        <v>0</v>
      </c>
      <c r="I24" s="122">
        <f>SUM(I7:I23)</f>
        <v>0</v>
      </c>
    </row>
    <row r="25" spans="1:57">
      <c r="A25" s="66"/>
      <c r="B25" s="66"/>
      <c r="C25" s="66"/>
      <c r="D25" s="66"/>
      <c r="E25" s="66"/>
      <c r="F25" s="66"/>
      <c r="G25" s="66"/>
      <c r="H25" s="66"/>
      <c r="I25" s="66"/>
    </row>
    <row r="26" spans="1:57" ht="19.5" customHeight="1">
      <c r="A26" s="107" t="s">
        <v>58</v>
      </c>
      <c r="B26" s="107"/>
      <c r="C26" s="107"/>
      <c r="D26" s="107"/>
      <c r="E26" s="107"/>
      <c r="F26" s="107"/>
      <c r="G26" s="124"/>
      <c r="H26" s="107"/>
      <c r="I26" s="107"/>
      <c r="BA26" s="41"/>
      <c r="BB26" s="41"/>
      <c r="BC26" s="41"/>
      <c r="BD26" s="41"/>
      <c r="BE26" s="41"/>
    </row>
    <row r="27" spans="1:57" ht="13.5" thickBot="1">
      <c r="A27" s="77"/>
      <c r="B27" s="77"/>
      <c r="C27" s="77"/>
      <c r="D27" s="77"/>
      <c r="E27" s="77"/>
      <c r="F27" s="77"/>
      <c r="G27" s="77"/>
      <c r="H27" s="77"/>
      <c r="I27" s="77"/>
    </row>
    <row r="28" spans="1:57">
      <c r="A28" s="71" t="s">
        <v>59</v>
      </c>
      <c r="B28" s="72"/>
      <c r="C28" s="72"/>
      <c r="D28" s="125"/>
      <c r="E28" s="126" t="s">
        <v>60</v>
      </c>
      <c r="F28" s="127" t="s">
        <v>61</v>
      </c>
      <c r="G28" s="128" t="s">
        <v>62</v>
      </c>
      <c r="H28" s="129"/>
      <c r="I28" s="130" t="s">
        <v>60</v>
      </c>
    </row>
    <row r="29" spans="1:57">
      <c r="A29" s="64" t="s">
        <v>312</v>
      </c>
      <c r="B29" s="55"/>
      <c r="C29" s="55"/>
      <c r="D29" s="131"/>
      <c r="E29" s="132"/>
      <c r="F29" s="133"/>
      <c r="G29" s="134">
        <f>CHOOSE(BA29+1,HSV+PSV,HSV+PSV+Mont,HSV+PSV+Dodavka+Mont,HSV,PSV,Mont,Dodavka,Mont+Dodavka,0)</f>
        <v>0</v>
      </c>
      <c r="H29" s="135"/>
      <c r="I29" s="136">
        <f>E29+F29*G29/100</f>
        <v>0</v>
      </c>
      <c r="BA29">
        <v>1</v>
      </c>
    </row>
    <row r="30" spans="1:57">
      <c r="A30" s="64" t="s">
        <v>313</v>
      </c>
      <c r="B30" s="55"/>
      <c r="C30" s="55"/>
      <c r="D30" s="131"/>
      <c r="E30" s="132"/>
      <c r="F30" s="133"/>
      <c r="G30" s="134">
        <f>CHOOSE(BA30+1,HSV+PSV,HSV+PSV+Mont,HSV+PSV+Dodavka+Mont,HSV,PSV,Mont,Dodavka,Mont+Dodavka,0)</f>
        <v>0</v>
      </c>
      <c r="H30" s="135"/>
      <c r="I30" s="136">
        <f>E30+F30*G30/100</f>
        <v>0</v>
      </c>
      <c r="BA30">
        <v>2</v>
      </c>
    </row>
    <row r="31" spans="1:57" ht="13.5" thickBot="1">
      <c r="A31" s="137"/>
      <c r="B31" s="138" t="s">
        <v>63</v>
      </c>
      <c r="C31" s="139"/>
      <c r="D31" s="140"/>
      <c r="E31" s="141"/>
      <c r="F31" s="142"/>
      <c r="G31" s="142"/>
      <c r="H31" s="224">
        <f>SUM(I29:I30)</f>
        <v>0</v>
      </c>
      <c r="I31" s="225"/>
    </row>
    <row r="33" spans="2:9">
      <c r="B33" s="123"/>
      <c r="F33" s="143"/>
      <c r="G33" s="144"/>
      <c r="H33" s="144"/>
      <c r="I33" s="145"/>
    </row>
    <row r="34" spans="2:9">
      <c r="F34" s="143"/>
      <c r="G34" s="144"/>
      <c r="H34" s="144"/>
      <c r="I34" s="145"/>
    </row>
    <row r="35" spans="2:9">
      <c r="F35" s="143"/>
      <c r="G35" s="144"/>
      <c r="H35" s="144"/>
      <c r="I35" s="145"/>
    </row>
    <row r="36" spans="2:9">
      <c r="F36" s="143"/>
      <c r="G36" s="144"/>
      <c r="H36" s="144"/>
      <c r="I36" s="145"/>
    </row>
    <row r="37" spans="2:9">
      <c r="F37" s="143"/>
      <c r="G37" s="144"/>
      <c r="H37" s="144"/>
      <c r="I37" s="145"/>
    </row>
    <row r="38" spans="2:9">
      <c r="F38" s="143"/>
      <c r="G38" s="144"/>
      <c r="H38" s="144"/>
      <c r="I38" s="145"/>
    </row>
    <row r="39" spans="2:9">
      <c r="F39" s="143"/>
      <c r="G39" s="144"/>
      <c r="H39" s="144"/>
      <c r="I39" s="145"/>
    </row>
    <row r="40" spans="2:9">
      <c r="F40" s="143"/>
      <c r="G40" s="144"/>
      <c r="H40" s="144"/>
      <c r="I40" s="145"/>
    </row>
    <row r="41" spans="2:9">
      <c r="F41" s="143"/>
      <c r="G41" s="144"/>
      <c r="H41" s="144"/>
      <c r="I41" s="145"/>
    </row>
    <row r="42" spans="2:9">
      <c r="F42" s="143"/>
      <c r="G42" s="144"/>
      <c r="H42" s="144"/>
      <c r="I42" s="145"/>
    </row>
    <row r="43" spans="2:9">
      <c r="F43" s="143"/>
      <c r="G43" s="144"/>
      <c r="H43" s="144"/>
      <c r="I43" s="145"/>
    </row>
    <row r="44" spans="2:9">
      <c r="F44" s="143"/>
      <c r="G44" s="144"/>
      <c r="H44" s="144"/>
      <c r="I44" s="145"/>
    </row>
    <row r="45" spans="2:9">
      <c r="F45" s="143"/>
      <c r="G45" s="144"/>
      <c r="H45" s="144"/>
      <c r="I45" s="145"/>
    </row>
    <row r="46" spans="2:9">
      <c r="F46" s="143"/>
      <c r="G46" s="144"/>
      <c r="H46" s="144"/>
      <c r="I46" s="145"/>
    </row>
    <row r="47" spans="2:9">
      <c r="F47" s="143"/>
      <c r="G47" s="144"/>
      <c r="H47" s="144"/>
      <c r="I47" s="145"/>
    </row>
    <row r="48" spans="2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9"/>
  <sheetViews>
    <sheetView showGridLines="0" showZeros="0" zoomScaleNormal="100" workbookViewId="0">
      <selection activeCell="A196" sqref="A196:IV198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>
      <c r="A1" s="231" t="s">
        <v>76</v>
      </c>
      <c r="B1" s="231"/>
      <c r="C1" s="231"/>
      <c r="D1" s="231"/>
      <c r="E1" s="231"/>
      <c r="F1" s="231"/>
      <c r="G1" s="231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Č21-2016 Rekonstrukce 3 volných bytů</v>
      </c>
      <c r="D3" s="151"/>
      <c r="E3" s="152" t="s">
        <v>64</v>
      </c>
      <c r="F3" s="153" t="str">
        <f>Rekapitulace!H1</f>
        <v>SO 01</v>
      </c>
      <c r="G3" s="154"/>
    </row>
    <row r="4" spans="1:104" ht="13.5" thickBot="1">
      <c r="A4" s="232" t="s">
        <v>50</v>
      </c>
      <c r="B4" s="220"/>
      <c r="C4" s="103" t="str">
        <f>CONCATENATE(cisloobjektu," ",nazevobjektu)</f>
        <v>SO 01 Jubilejní 30A</v>
      </c>
      <c r="D4" s="155"/>
      <c r="E4" s="233" t="str">
        <f>Rekapitulace!G2</f>
        <v>Jubilejní 30A</v>
      </c>
      <c r="F4" s="234"/>
      <c r="G4" s="235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83</v>
      </c>
      <c r="C8" s="173" t="s">
        <v>84</v>
      </c>
      <c r="D8" s="174" t="s">
        <v>85</v>
      </c>
      <c r="E8" s="175">
        <v>23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5.2999999999999998E-4</v>
      </c>
    </row>
    <row r="9" spans="1:104">
      <c r="A9" s="178"/>
      <c r="B9" s="179"/>
      <c r="C9" s="228" t="s">
        <v>86</v>
      </c>
      <c r="D9" s="229"/>
      <c r="E9" s="229"/>
      <c r="F9" s="229"/>
      <c r="G9" s="230"/>
      <c r="L9" s="180" t="s">
        <v>86</v>
      </c>
      <c r="O9" s="170">
        <v>3</v>
      </c>
    </row>
    <row r="10" spans="1:104">
      <c r="A10" s="178"/>
      <c r="B10" s="181"/>
      <c r="C10" s="226" t="s">
        <v>87</v>
      </c>
      <c r="D10" s="227"/>
      <c r="E10" s="182">
        <v>23</v>
      </c>
      <c r="F10" s="183"/>
      <c r="G10" s="184"/>
      <c r="M10" s="180">
        <v>23</v>
      </c>
      <c r="O10" s="170"/>
    </row>
    <row r="11" spans="1:104" ht="22.5">
      <c r="A11" s="171">
        <v>2</v>
      </c>
      <c r="B11" s="172" t="s">
        <v>88</v>
      </c>
      <c r="C11" s="173" t="s">
        <v>89</v>
      </c>
      <c r="D11" s="174" t="s">
        <v>90</v>
      </c>
      <c r="E11" s="175">
        <v>0.55000000000000004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1.73916</v>
      </c>
    </row>
    <row r="12" spans="1:104">
      <c r="A12" s="178"/>
      <c r="B12" s="181"/>
      <c r="C12" s="226" t="s">
        <v>91</v>
      </c>
      <c r="D12" s="227"/>
      <c r="E12" s="182">
        <v>0.35199999999999998</v>
      </c>
      <c r="F12" s="183"/>
      <c r="G12" s="184"/>
      <c r="M12" s="180" t="s">
        <v>91</v>
      </c>
      <c r="O12" s="170"/>
    </row>
    <row r="13" spans="1:104">
      <c r="A13" s="178"/>
      <c r="B13" s="181"/>
      <c r="C13" s="226" t="s">
        <v>92</v>
      </c>
      <c r="D13" s="227"/>
      <c r="E13" s="182">
        <v>0.19800000000000001</v>
      </c>
      <c r="F13" s="183"/>
      <c r="G13" s="184"/>
      <c r="M13" s="180" t="s">
        <v>92</v>
      </c>
      <c r="O13" s="170"/>
    </row>
    <row r="14" spans="1:104">
      <c r="A14" s="185"/>
      <c r="B14" s="186" t="s">
        <v>74</v>
      </c>
      <c r="C14" s="187" t="str">
        <f>CONCATENATE(B7," ",C7)</f>
        <v>3 Svislé a kompletní konstrukce</v>
      </c>
      <c r="D14" s="188"/>
      <c r="E14" s="189"/>
      <c r="F14" s="190"/>
      <c r="G14" s="191">
        <f>SUM(G7:G13)</f>
        <v>0</v>
      </c>
      <c r="O14" s="170">
        <v>4</v>
      </c>
      <c r="BA14" s="192">
        <f>SUM(BA7:BA13)</f>
        <v>0</v>
      </c>
      <c r="BB14" s="192">
        <f>SUM(BB7:BB13)</f>
        <v>0</v>
      </c>
      <c r="BC14" s="192">
        <f>SUM(BC7:BC13)</f>
        <v>0</v>
      </c>
      <c r="BD14" s="192">
        <f>SUM(BD7:BD13)</f>
        <v>0</v>
      </c>
      <c r="BE14" s="192">
        <f>SUM(BE7:BE13)</f>
        <v>0</v>
      </c>
    </row>
    <row r="15" spans="1:104">
      <c r="A15" s="163" t="s">
        <v>72</v>
      </c>
      <c r="B15" s="164" t="s">
        <v>93</v>
      </c>
      <c r="C15" s="165" t="s">
        <v>94</v>
      </c>
      <c r="D15" s="166"/>
      <c r="E15" s="167"/>
      <c r="F15" s="167"/>
      <c r="G15" s="168"/>
      <c r="H15" s="169"/>
      <c r="I15" s="169"/>
      <c r="O15" s="170">
        <v>1</v>
      </c>
    </row>
    <row r="16" spans="1:104" ht="22.5">
      <c r="A16" s="171">
        <v>3</v>
      </c>
      <c r="B16" s="172" t="s">
        <v>95</v>
      </c>
      <c r="C16" s="173" t="s">
        <v>96</v>
      </c>
      <c r="D16" s="174" t="s">
        <v>97</v>
      </c>
      <c r="E16" s="175">
        <v>1</v>
      </c>
      <c r="F16" s="175">
        <v>0</v>
      </c>
      <c r="G16" s="176">
        <f>E16*F16</f>
        <v>0</v>
      </c>
      <c r="O16" s="170">
        <v>2</v>
      </c>
      <c r="AA16" s="146">
        <v>12</v>
      </c>
      <c r="AB16" s="146">
        <v>0</v>
      </c>
      <c r="AC16" s="146">
        <v>25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12</v>
      </c>
      <c r="CB16" s="177">
        <v>0</v>
      </c>
      <c r="CZ16" s="146">
        <v>0</v>
      </c>
    </row>
    <row r="17" spans="1:104">
      <c r="A17" s="185"/>
      <c r="B17" s="186" t="s">
        <v>74</v>
      </c>
      <c r="C17" s="187" t="str">
        <f>CONCATENATE(B15," ",C15)</f>
        <v>38 Kompletní konstrukce</v>
      </c>
      <c r="D17" s="188"/>
      <c r="E17" s="189"/>
      <c r="F17" s="190"/>
      <c r="G17" s="191">
        <f>SUM(G15:G16)</f>
        <v>0</v>
      </c>
      <c r="O17" s="170">
        <v>4</v>
      </c>
      <c r="BA17" s="192">
        <f>SUM(BA15:BA16)</f>
        <v>0</v>
      </c>
      <c r="BB17" s="192">
        <f>SUM(BB15:BB16)</f>
        <v>0</v>
      </c>
      <c r="BC17" s="192">
        <f>SUM(BC15:BC16)</f>
        <v>0</v>
      </c>
      <c r="BD17" s="192">
        <f>SUM(BD15:BD16)</f>
        <v>0</v>
      </c>
      <c r="BE17" s="192">
        <f>SUM(BE15:BE16)</f>
        <v>0</v>
      </c>
    </row>
    <row r="18" spans="1:104">
      <c r="A18" s="163" t="s">
        <v>72</v>
      </c>
      <c r="B18" s="164" t="s">
        <v>98</v>
      </c>
      <c r="C18" s="165" t="s">
        <v>99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4</v>
      </c>
      <c r="B19" s="172" t="s">
        <v>100</v>
      </c>
      <c r="C19" s="173" t="s">
        <v>101</v>
      </c>
      <c r="D19" s="174" t="s">
        <v>102</v>
      </c>
      <c r="E19" s="175">
        <v>35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1.7330000000000002E-2</v>
      </c>
    </row>
    <row r="20" spans="1:104">
      <c r="A20" s="178"/>
      <c r="B20" s="179"/>
      <c r="C20" s="228" t="s">
        <v>103</v>
      </c>
      <c r="D20" s="229"/>
      <c r="E20" s="229"/>
      <c r="F20" s="229"/>
      <c r="G20" s="230"/>
      <c r="L20" s="180" t="s">
        <v>103</v>
      </c>
      <c r="O20" s="170">
        <v>3</v>
      </c>
    </row>
    <row r="21" spans="1:104">
      <c r="A21" s="171">
        <v>5</v>
      </c>
      <c r="B21" s="172" t="s">
        <v>104</v>
      </c>
      <c r="C21" s="173" t="s">
        <v>105</v>
      </c>
      <c r="D21" s="174" t="s">
        <v>102</v>
      </c>
      <c r="E21" s="175">
        <v>10.523999999999999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4.0000000000000003E-5</v>
      </c>
    </row>
    <row r="22" spans="1:104">
      <c r="A22" s="178"/>
      <c r="B22" s="181"/>
      <c r="C22" s="226" t="s">
        <v>106</v>
      </c>
      <c r="D22" s="227"/>
      <c r="E22" s="182">
        <v>2.52</v>
      </c>
      <c r="F22" s="183"/>
      <c r="G22" s="184"/>
      <c r="M22" s="180" t="s">
        <v>106</v>
      </c>
      <c r="O22" s="170"/>
    </row>
    <row r="23" spans="1:104">
      <c r="A23" s="178"/>
      <c r="B23" s="181"/>
      <c r="C23" s="226" t="s">
        <v>107</v>
      </c>
      <c r="D23" s="227"/>
      <c r="E23" s="182">
        <v>0.86399999999999999</v>
      </c>
      <c r="F23" s="183"/>
      <c r="G23" s="184"/>
      <c r="M23" s="180" t="s">
        <v>107</v>
      </c>
      <c r="O23" s="170"/>
    </row>
    <row r="24" spans="1:104">
      <c r="A24" s="178"/>
      <c r="B24" s="181"/>
      <c r="C24" s="226" t="s">
        <v>108</v>
      </c>
      <c r="D24" s="227"/>
      <c r="E24" s="182">
        <v>5.04</v>
      </c>
      <c r="F24" s="183"/>
      <c r="G24" s="184"/>
      <c r="M24" s="180" t="s">
        <v>108</v>
      </c>
      <c r="O24" s="170"/>
    </row>
    <row r="25" spans="1:104">
      <c r="A25" s="178"/>
      <c r="B25" s="181"/>
      <c r="C25" s="226" t="s">
        <v>109</v>
      </c>
      <c r="D25" s="227"/>
      <c r="E25" s="182">
        <v>2.1</v>
      </c>
      <c r="F25" s="183"/>
      <c r="G25" s="184"/>
      <c r="M25" s="180" t="s">
        <v>109</v>
      </c>
      <c r="O25" s="170"/>
    </row>
    <row r="26" spans="1:104" ht="22.5">
      <c r="A26" s="171">
        <v>6</v>
      </c>
      <c r="B26" s="172" t="s">
        <v>110</v>
      </c>
      <c r="C26" s="173" t="s">
        <v>111</v>
      </c>
      <c r="D26" s="174" t="s">
        <v>102</v>
      </c>
      <c r="E26" s="175">
        <v>16.5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3.5619999999999999E-2</v>
      </c>
    </row>
    <row r="27" spans="1:104">
      <c r="A27" s="178"/>
      <c r="B27" s="179"/>
      <c r="C27" s="228" t="s">
        <v>112</v>
      </c>
      <c r="D27" s="229"/>
      <c r="E27" s="229"/>
      <c r="F27" s="229"/>
      <c r="G27" s="230"/>
      <c r="L27" s="180" t="s">
        <v>112</v>
      </c>
      <c r="O27" s="170">
        <v>3</v>
      </c>
    </row>
    <row r="28" spans="1:104">
      <c r="A28" s="178"/>
      <c r="B28" s="181"/>
      <c r="C28" s="226" t="s">
        <v>113</v>
      </c>
      <c r="D28" s="227"/>
      <c r="E28" s="182">
        <v>5</v>
      </c>
      <c r="F28" s="183"/>
      <c r="G28" s="184"/>
      <c r="M28" s="180">
        <v>5</v>
      </c>
      <c r="O28" s="170"/>
    </row>
    <row r="29" spans="1:104">
      <c r="A29" s="178"/>
      <c r="B29" s="181"/>
      <c r="C29" s="226" t="s">
        <v>114</v>
      </c>
      <c r="D29" s="227"/>
      <c r="E29" s="182">
        <v>11.5</v>
      </c>
      <c r="F29" s="183"/>
      <c r="G29" s="184"/>
      <c r="M29" s="180" t="s">
        <v>114</v>
      </c>
      <c r="O29" s="170"/>
    </row>
    <row r="30" spans="1:104">
      <c r="A30" s="185"/>
      <c r="B30" s="186" t="s">
        <v>74</v>
      </c>
      <c r="C30" s="187" t="str">
        <f>CONCATENATE(B18," ",C18)</f>
        <v>61 Upravy povrchů vnitřní</v>
      </c>
      <c r="D30" s="188"/>
      <c r="E30" s="189"/>
      <c r="F30" s="190"/>
      <c r="G30" s="191">
        <f>SUM(G18:G29)</f>
        <v>0</v>
      </c>
      <c r="O30" s="170">
        <v>4</v>
      </c>
      <c r="BA30" s="192">
        <f>SUM(BA18:BA29)</f>
        <v>0</v>
      </c>
      <c r="BB30" s="192">
        <f>SUM(BB18:BB29)</f>
        <v>0</v>
      </c>
      <c r="BC30" s="192">
        <f>SUM(BC18:BC29)</f>
        <v>0</v>
      </c>
      <c r="BD30" s="192">
        <f>SUM(BD18:BD29)</f>
        <v>0</v>
      </c>
      <c r="BE30" s="192">
        <f>SUM(BE18:BE29)</f>
        <v>0</v>
      </c>
    </row>
    <row r="31" spans="1:104">
      <c r="A31" s="163" t="s">
        <v>72</v>
      </c>
      <c r="B31" s="164" t="s">
        <v>115</v>
      </c>
      <c r="C31" s="165" t="s">
        <v>116</v>
      </c>
      <c r="D31" s="166"/>
      <c r="E31" s="167"/>
      <c r="F31" s="167"/>
      <c r="G31" s="168"/>
      <c r="H31" s="169"/>
      <c r="I31" s="169"/>
      <c r="O31" s="170">
        <v>1</v>
      </c>
    </row>
    <row r="32" spans="1:104">
      <c r="A32" s="171">
        <v>7</v>
      </c>
      <c r="B32" s="172" t="s">
        <v>117</v>
      </c>
      <c r="C32" s="173" t="s">
        <v>118</v>
      </c>
      <c r="D32" s="174" t="s">
        <v>102</v>
      </c>
      <c r="E32" s="175">
        <v>48.86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1.58E-3</v>
      </c>
    </row>
    <row r="33" spans="1:104">
      <c r="A33" s="178"/>
      <c r="B33" s="181"/>
      <c r="C33" s="226" t="s">
        <v>119</v>
      </c>
      <c r="D33" s="227"/>
      <c r="E33" s="182">
        <v>48.86</v>
      </c>
      <c r="F33" s="183"/>
      <c r="G33" s="184"/>
      <c r="M33" s="180" t="s">
        <v>119</v>
      </c>
      <c r="O33" s="170"/>
    </row>
    <row r="34" spans="1:104">
      <c r="A34" s="185"/>
      <c r="B34" s="186" t="s">
        <v>74</v>
      </c>
      <c r="C34" s="187" t="str">
        <f>CONCATENATE(B31," ",C31)</f>
        <v>94 Lešení a stavební výtahy</v>
      </c>
      <c r="D34" s="188"/>
      <c r="E34" s="189"/>
      <c r="F34" s="190"/>
      <c r="G34" s="191">
        <f>SUM(G31:G33)</f>
        <v>0</v>
      </c>
      <c r="O34" s="170">
        <v>4</v>
      </c>
      <c r="BA34" s="192">
        <f>SUM(BA31:BA33)</f>
        <v>0</v>
      </c>
      <c r="BB34" s="192">
        <f>SUM(BB31:BB33)</f>
        <v>0</v>
      </c>
      <c r="BC34" s="192">
        <f>SUM(BC31:BC33)</f>
        <v>0</v>
      </c>
      <c r="BD34" s="192">
        <f>SUM(BD31:BD33)</f>
        <v>0</v>
      </c>
      <c r="BE34" s="192">
        <f>SUM(BE31:BE33)</f>
        <v>0</v>
      </c>
    </row>
    <row r="35" spans="1:104">
      <c r="A35" s="163" t="s">
        <v>72</v>
      </c>
      <c r="B35" s="164" t="s">
        <v>120</v>
      </c>
      <c r="C35" s="165" t="s">
        <v>121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8</v>
      </c>
      <c r="B36" s="172" t="s">
        <v>122</v>
      </c>
      <c r="C36" s="173" t="s">
        <v>123</v>
      </c>
      <c r="D36" s="174" t="s">
        <v>102</v>
      </c>
      <c r="E36" s="175">
        <v>48.86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4.0000000000000003E-5</v>
      </c>
    </row>
    <row r="37" spans="1:104">
      <c r="A37" s="178"/>
      <c r="B37" s="179"/>
      <c r="C37" s="228" t="s">
        <v>124</v>
      </c>
      <c r="D37" s="229"/>
      <c r="E37" s="229"/>
      <c r="F37" s="229"/>
      <c r="G37" s="230"/>
      <c r="L37" s="180" t="s">
        <v>124</v>
      </c>
      <c r="O37" s="170">
        <v>3</v>
      </c>
    </row>
    <row r="38" spans="1:104">
      <c r="A38" s="178"/>
      <c r="B38" s="181"/>
      <c r="C38" s="226" t="s">
        <v>119</v>
      </c>
      <c r="D38" s="227"/>
      <c r="E38" s="182">
        <v>48.86</v>
      </c>
      <c r="F38" s="183"/>
      <c r="G38" s="184"/>
      <c r="M38" s="180" t="s">
        <v>119</v>
      </c>
      <c r="O38" s="170"/>
    </row>
    <row r="39" spans="1:104">
      <c r="A39" s="185"/>
      <c r="B39" s="186" t="s">
        <v>74</v>
      </c>
      <c r="C39" s="187" t="str">
        <f>CONCATENATE(B35," ",C35)</f>
        <v>95 Dokončovací konstrukce na pozemních stavbách</v>
      </c>
      <c r="D39" s="188"/>
      <c r="E39" s="189"/>
      <c r="F39" s="190"/>
      <c r="G39" s="191">
        <f>SUM(G35:G38)</f>
        <v>0</v>
      </c>
      <c r="O39" s="170">
        <v>4</v>
      </c>
      <c r="BA39" s="192">
        <f>SUM(BA35:BA38)</f>
        <v>0</v>
      </c>
      <c r="BB39" s="192">
        <f>SUM(BB35:BB38)</f>
        <v>0</v>
      </c>
      <c r="BC39" s="192">
        <f>SUM(BC35:BC38)</f>
        <v>0</v>
      </c>
      <c r="BD39" s="192">
        <f>SUM(BD35:BD38)</f>
        <v>0</v>
      </c>
      <c r="BE39" s="192">
        <f>SUM(BE35:BE38)</f>
        <v>0</v>
      </c>
    </row>
    <row r="40" spans="1:104">
      <c r="A40" s="163" t="s">
        <v>72</v>
      </c>
      <c r="B40" s="164" t="s">
        <v>125</v>
      </c>
      <c r="C40" s="165" t="s">
        <v>126</v>
      </c>
      <c r="D40" s="166"/>
      <c r="E40" s="167"/>
      <c r="F40" s="167"/>
      <c r="G40" s="168"/>
      <c r="H40" s="169"/>
      <c r="I40" s="169"/>
      <c r="O40" s="170">
        <v>1</v>
      </c>
    </row>
    <row r="41" spans="1:104">
      <c r="A41" s="171">
        <v>9</v>
      </c>
      <c r="B41" s="172" t="s">
        <v>127</v>
      </c>
      <c r="C41" s="173" t="s">
        <v>128</v>
      </c>
      <c r="D41" s="174" t="s">
        <v>102</v>
      </c>
      <c r="E41" s="175">
        <v>24.7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>
      <c r="A42" s="171">
        <v>10</v>
      </c>
      <c r="B42" s="172" t="s">
        <v>129</v>
      </c>
      <c r="C42" s="173" t="s">
        <v>130</v>
      </c>
      <c r="D42" s="174" t="s">
        <v>85</v>
      </c>
      <c r="E42" s="175">
        <v>23.55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>
      <c r="A43" s="178"/>
      <c r="B43" s="181"/>
      <c r="C43" s="226" t="s">
        <v>131</v>
      </c>
      <c r="D43" s="227"/>
      <c r="E43" s="182">
        <v>9.0500000000000007</v>
      </c>
      <c r="F43" s="183"/>
      <c r="G43" s="184"/>
      <c r="M43" s="180" t="s">
        <v>131</v>
      </c>
      <c r="O43" s="170"/>
    </row>
    <row r="44" spans="1:104">
      <c r="A44" s="178"/>
      <c r="B44" s="181"/>
      <c r="C44" s="226" t="s">
        <v>132</v>
      </c>
      <c r="D44" s="227"/>
      <c r="E44" s="182">
        <v>14.5</v>
      </c>
      <c r="F44" s="183"/>
      <c r="G44" s="184"/>
      <c r="M44" s="180" t="s">
        <v>132</v>
      </c>
      <c r="O44" s="170"/>
    </row>
    <row r="45" spans="1:104" ht="22.5">
      <c r="A45" s="171">
        <v>11</v>
      </c>
      <c r="B45" s="172" t="s">
        <v>133</v>
      </c>
      <c r="C45" s="173" t="s">
        <v>134</v>
      </c>
      <c r="D45" s="174" t="s">
        <v>102</v>
      </c>
      <c r="E45" s="175">
        <v>24.7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>
      <c r="A46" s="178"/>
      <c r="B46" s="181"/>
      <c r="C46" s="226" t="s">
        <v>135</v>
      </c>
      <c r="D46" s="227"/>
      <c r="E46" s="182">
        <v>7.15</v>
      </c>
      <c r="F46" s="183"/>
      <c r="G46" s="184"/>
      <c r="M46" s="180" t="s">
        <v>135</v>
      </c>
      <c r="O46" s="170"/>
    </row>
    <row r="47" spans="1:104">
      <c r="A47" s="178"/>
      <c r="B47" s="181"/>
      <c r="C47" s="226" t="s">
        <v>136</v>
      </c>
      <c r="D47" s="227"/>
      <c r="E47" s="182">
        <v>12.15</v>
      </c>
      <c r="F47" s="183"/>
      <c r="G47" s="184"/>
      <c r="M47" s="180" t="s">
        <v>136</v>
      </c>
      <c r="O47" s="170"/>
    </row>
    <row r="48" spans="1:104">
      <c r="A48" s="178"/>
      <c r="B48" s="181"/>
      <c r="C48" s="226" t="s">
        <v>137</v>
      </c>
      <c r="D48" s="227"/>
      <c r="E48" s="182">
        <v>5.4</v>
      </c>
      <c r="F48" s="183"/>
      <c r="G48" s="184"/>
      <c r="M48" s="180" t="s">
        <v>137</v>
      </c>
      <c r="O48" s="170"/>
    </row>
    <row r="49" spans="1:104">
      <c r="A49" s="171">
        <v>12</v>
      </c>
      <c r="B49" s="172" t="s">
        <v>138</v>
      </c>
      <c r="C49" s="173" t="s">
        <v>139</v>
      </c>
      <c r="D49" s="174" t="s">
        <v>140</v>
      </c>
      <c r="E49" s="175">
        <v>3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</v>
      </c>
    </row>
    <row r="50" spans="1:104">
      <c r="A50" s="178"/>
      <c r="B50" s="181"/>
      <c r="C50" s="226" t="s">
        <v>141</v>
      </c>
      <c r="D50" s="227"/>
      <c r="E50" s="182">
        <v>1</v>
      </c>
      <c r="F50" s="183"/>
      <c r="G50" s="184"/>
      <c r="M50" s="180" t="s">
        <v>141</v>
      </c>
      <c r="O50" s="170"/>
    </row>
    <row r="51" spans="1:104">
      <c r="A51" s="178"/>
      <c r="B51" s="181"/>
      <c r="C51" s="226" t="s">
        <v>142</v>
      </c>
      <c r="D51" s="227"/>
      <c r="E51" s="182">
        <v>2</v>
      </c>
      <c r="F51" s="183"/>
      <c r="G51" s="184"/>
      <c r="M51" s="180" t="s">
        <v>142</v>
      </c>
      <c r="O51" s="170"/>
    </row>
    <row r="52" spans="1:104">
      <c r="A52" s="171">
        <v>13</v>
      </c>
      <c r="B52" s="172" t="s">
        <v>143</v>
      </c>
      <c r="C52" s="173" t="s">
        <v>144</v>
      </c>
      <c r="D52" s="174" t="s">
        <v>102</v>
      </c>
      <c r="E52" s="175">
        <v>5.5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1.17E-3</v>
      </c>
    </row>
    <row r="53" spans="1:104">
      <c r="A53" s="178"/>
      <c r="B53" s="181"/>
      <c r="C53" s="226" t="s">
        <v>145</v>
      </c>
      <c r="D53" s="227"/>
      <c r="E53" s="182">
        <v>1.54</v>
      </c>
      <c r="F53" s="183"/>
      <c r="G53" s="184"/>
      <c r="M53" s="180" t="s">
        <v>145</v>
      </c>
      <c r="O53" s="170"/>
    </row>
    <row r="54" spans="1:104">
      <c r="A54" s="178"/>
      <c r="B54" s="181"/>
      <c r="C54" s="226" t="s">
        <v>146</v>
      </c>
      <c r="D54" s="227"/>
      <c r="E54" s="182">
        <v>3.96</v>
      </c>
      <c r="F54" s="183"/>
      <c r="G54" s="184"/>
      <c r="M54" s="180" t="s">
        <v>146</v>
      </c>
      <c r="O54" s="170"/>
    </row>
    <row r="55" spans="1:104">
      <c r="A55" s="185"/>
      <c r="B55" s="186" t="s">
        <v>74</v>
      </c>
      <c r="C55" s="187" t="str">
        <f>CONCATENATE(B40," ",C40)</f>
        <v>96 Bourání konstrukcí</v>
      </c>
      <c r="D55" s="188"/>
      <c r="E55" s="189"/>
      <c r="F55" s="190"/>
      <c r="G55" s="191">
        <f>SUM(G40:G54)</f>
        <v>0</v>
      </c>
      <c r="O55" s="170">
        <v>4</v>
      </c>
      <c r="BA55" s="192">
        <f>SUM(BA40:BA54)</f>
        <v>0</v>
      </c>
      <c r="BB55" s="192">
        <f>SUM(BB40:BB54)</f>
        <v>0</v>
      </c>
      <c r="BC55" s="192">
        <f>SUM(BC40:BC54)</f>
        <v>0</v>
      </c>
      <c r="BD55" s="192">
        <f>SUM(BD40:BD54)</f>
        <v>0</v>
      </c>
      <c r="BE55" s="192">
        <f>SUM(BE40:BE54)</f>
        <v>0</v>
      </c>
    </row>
    <row r="56" spans="1:104">
      <c r="A56" s="163" t="s">
        <v>72</v>
      </c>
      <c r="B56" s="164" t="s">
        <v>147</v>
      </c>
      <c r="C56" s="165" t="s">
        <v>148</v>
      </c>
      <c r="D56" s="166"/>
      <c r="E56" s="167"/>
      <c r="F56" s="167"/>
      <c r="G56" s="168"/>
      <c r="H56" s="169"/>
      <c r="I56" s="169"/>
      <c r="O56" s="170">
        <v>1</v>
      </c>
    </row>
    <row r="57" spans="1:104">
      <c r="A57" s="171">
        <v>14</v>
      </c>
      <c r="B57" s="172" t="s">
        <v>149</v>
      </c>
      <c r="C57" s="173" t="s">
        <v>150</v>
      </c>
      <c r="D57" s="174" t="s">
        <v>102</v>
      </c>
      <c r="E57" s="175">
        <v>35.26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>
      <c r="A58" s="178"/>
      <c r="B58" s="181"/>
      <c r="C58" s="226" t="s">
        <v>151</v>
      </c>
      <c r="D58" s="227"/>
      <c r="E58" s="182">
        <v>2.2200000000000002</v>
      </c>
      <c r="F58" s="183"/>
      <c r="G58" s="184"/>
      <c r="M58" s="180" t="s">
        <v>151</v>
      </c>
      <c r="O58" s="170"/>
    </row>
    <row r="59" spans="1:104">
      <c r="A59" s="178"/>
      <c r="B59" s="181"/>
      <c r="C59" s="226" t="s">
        <v>152</v>
      </c>
      <c r="D59" s="227"/>
      <c r="E59" s="182">
        <v>33.04</v>
      </c>
      <c r="F59" s="183"/>
      <c r="G59" s="184"/>
      <c r="M59" s="180" t="s">
        <v>152</v>
      </c>
      <c r="O59" s="170"/>
    </row>
    <row r="60" spans="1:104">
      <c r="A60" s="185"/>
      <c r="B60" s="186" t="s">
        <v>74</v>
      </c>
      <c r="C60" s="187" t="str">
        <f>CONCATENATE(B56," ",C56)</f>
        <v>97 Prorážení otvorů</v>
      </c>
      <c r="D60" s="188"/>
      <c r="E60" s="189"/>
      <c r="F60" s="190"/>
      <c r="G60" s="191">
        <f>SUM(G56:G59)</f>
        <v>0</v>
      </c>
      <c r="O60" s="170">
        <v>4</v>
      </c>
      <c r="BA60" s="192">
        <f>SUM(BA56:BA59)</f>
        <v>0</v>
      </c>
      <c r="BB60" s="192">
        <f>SUM(BB56:BB59)</f>
        <v>0</v>
      </c>
      <c r="BC60" s="192">
        <f>SUM(BC56:BC59)</f>
        <v>0</v>
      </c>
      <c r="BD60" s="192">
        <f>SUM(BD56:BD59)</f>
        <v>0</v>
      </c>
      <c r="BE60" s="192">
        <f>SUM(BE56:BE59)</f>
        <v>0</v>
      </c>
    </row>
    <row r="61" spans="1:104">
      <c r="A61" s="163" t="s">
        <v>72</v>
      </c>
      <c r="B61" s="164" t="s">
        <v>153</v>
      </c>
      <c r="C61" s="165" t="s">
        <v>154</v>
      </c>
      <c r="D61" s="166"/>
      <c r="E61" s="167"/>
      <c r="F61" s="167"/>
      <c r="G61" s="168"/>
      <c r="H61" s="169"/>
      <c r="I61" s="169"/>
      <c r="O61" s="170">
        <v>1</v>
      </c>
    </row>
    <row r="62" spans="1:104">
      <c r="A62" s="171">
        <v>15</v>
      </c>
      <c r="B62" s="172" t="s">
        <v>155</v>
      </c>
      <c r="C62" s="173" t="s">
        <v>156</v>
      </c>
      <c r="D62" s="174" t="s">
        <v>157</v>
      </c>
      <c r="E62" s="175">
        <v>2.2490171600000002</v>
      </c>
      <c r="F62" s="175">
        <v>0</v>
      </c>
      <c r="G62" s="176">
        <f>E62*F62</f>
        <v>0</v>
      </c>
      <c r="O62" s="170">
        <v>2</v>
      </c>
      <c r="AA62" s="146">
        <v>7</v>
      </c>
      <c r="AB62" s="146">
        <v>1</v>
      </c>
      <c r="AC62" s="146">
        <v>2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7</v>
      </c>
      <c r="CB62" s="177">
        <v>1</v>
      </c>
      <c r="CZ62" s="146">
        <v>0</v>
      </c>
    </row>
    <row r="63" spans="1:104">
      <c r="A63" s="185"/>
      <c r="B63" s="186" t="s">
        <v>74</v>
      </c>
      <c r="C63" s="187" t="str">
        <f>CONCATENATE(B61," ",C61)</f>
        <v>99 Staveništní přesun hmot</v>
      </c>
      <c r="D63" s="188"/>
      <c r="E63" s="189"/>
      <c r="F63" s="190"/>
      <c r="G63" s="191">
        <f>SUM(G61:G62)</f>
        <v>0</v>
      </c>
      <c r="O63" s="170">
        <v>4</v>
      </c>
      <c r="BA63" s="192">
        <f>SUM(BA61:BA62)</f>
        <v>0</v>
      </c>
      <c r="BB63" s="192">
        <f>SUM(BB61:BB62)</f>
        <v>0</v>
      </c>
      <c r="BC63" s="192">
        <f>SUM(BC61:BC62)</f>
        <v>0</v>
      </c>
      <c r="BD63" s="192">
        <f>SUM(BD61:BD62)</f>
        <v>0</v>
      </c>
      <c r="BE63" s="192">
        <f>SUM(BE61:BE62)</f>
        <v>0</v>
      </c>
    </row>
    <row r="64" spans="1:104">
      <c r="A64" s="163" t="s">
        <v>72</v>
      </c>
      <c r="B64" s="164" t="s">
        <v>158</v>
      </c>
      <c r="C64" s="165" t="s">
        <v>159</v>
      </c>
      <c r="D64" s="166"/>
      <c r="E64" s="167"/>
      <c r="F64" s="167"/>
      <c r="G64" s="168"/>
      <c r="H64" s="169"/>
      <c r="I64" s="169"/>
      <c r="O64" s="170">
        <v>1</v>
      </c>
    </row>
    <row r="65" spans="1:104" ht="22.5">
      <c r="A65" s="171">
        <v>16</v>
      </c>
      <c r="B65" s="172" t="s">
        <v>160</v>
      </c>
      <c r="C65" s="173" t="s">
        <v>161</v>
      </c>
      <c r="D65" s="174" t="s">
        <v>102</v>
      </c>
      <c r="E65" s="175">
        <v>5.4</v>
      </c>
      <c r="F65" s="175">
        <v>0</v>
      </c>
      <c r="G65" s="176">
        <f>E65*F65</f>
        <v>0</v>
      </c>
      <c r="O65" s="170">
        <v>2</v>
      </c>
      <c r="AA65" s="146">
        <v>2</v>
      </c>
      <c r="AB65" s="146">
        <v>7</v>
      </c>
      <c r="AC65" s="146">
        <v>7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2</v>
      </c>
      <c r="CB65" s="177">
        <v>7</v>
      </c>
      <c r="CZ65" s="146">
        <v>3.7799999999999999E-3</v>
      </c>
    </row>
    <row r="66" spans="1:104">
      <c r="A66" s="185"/>
      <c r="B66" s="186" t="s">
        <v>74</v>
      </c>
      <c r="C66" s="187" t="str">
        <f>CONCATENATE(B64," ",C64)</f>
        <v>711 Izolace proti vodě</v>
      </c>
      <c r="D66" s="188"/>
      <c r="E66" s="189"/>
      <c r="F66" s="190"/>
      <c r="G66" s="191">
        <f>SUM(G64:G65)</f>
        <v>0</v>
      </c>
      <c r="O66" s="170">
        <v>4</v>
      </c>
      <c r="BA66" s="192">
        <f>SUM(BA64:BA65)</f>
        <v>0</v>
      </c>
      <c r="BB66" s="192">
        <f>SUM(BB64:BB65)</f>
        <v>0</v>
      </c>
      <c r="BC66" s="192">
        <f>SUM(BC64:BC65)</f>
        <v>0</v>
      </c>
      <c r="BD66" s="192">
        <f>SUM(BD64:BD65)</f>
        <v>0</v>
      </c>
      <c r="BE66" s="192">
        <f>SUM(BE64:BE65)</f>
        <v>0</v>
      </c>
    </row>
    <row r="67" spans="1:104">
      <c r="A67" s="163" t="s">
        <v>72</v>
      </c>
      <c r="B67" s="164" t="s">
        <v>162</v>
      </c>
      <c r="C67" s="165" t="s">
        <v>163</v>
      </c>
      <c r="D67" s="166"/>
      <c r="E67" s="167"/>
      <c r="F67" s="167"/>
      <c r="G67" s="168"/>
      <c r="H67" s="169"/>
      <c r="I67" s="169"/>
      <c r="O67" s="170">
        <v>1</v>
      </c>
    </row>
    <row r="68" spans="1:104" ht="22.5">
      <c r="A68" s="171">
        <v>17</v>
      </c>
      <c r="B68" s="172" t="s">
        <v>164</v>
      </c>
      <c r="C68" s="173" t="s">
        <v>165</v>
      </c>
      <c r="D68" s="174" t="s">
        <v>140</v>
      </c>
      <c r="E68" s="175">
        <v>1</v>
      </c>
      <c r="F68" s="175">
        <v>0</v>
      </c>
      <c r="G68" s="176">
        <f>E68*F68</f>
        <v>0</v>
      </c>
      <c r="O68" s="170">
        <v>2</v>
      </c>
      <c r="AA68" s="146">
        <v>12</v>
      </c>
      <c r="AB68" s="146">
        <v>0</v>
      </c>
      <c r="AC68" s="146">
        <v>9</v>
      </c>
      <c r="AZ68" s="146">
        <v>2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12</v>
      </c>
      <c r="CB68" s="177">
        <v>0</v>
      </c>
      <c r="CZ68" s="146">
        <v>0</v>
      </c>
    </row>
    <row r="69" spans="1:104">
      <c r="A69" s="178"/>
      <c r="B69" s="181"/>
      <c r="C69" s="226" t="s">
        <v>166</v>
      </c>
      <c r="D69" s="227"/>
      <c r="E69" s="182">
        <v>1</v>
      </c>
      <c r="F69" s="183"/>
      <c r="G69" s="184"/>
      <c r="M69" s="180" t="s">
        <v>166</v>
      </c>
      <c r="O69" s="170"/>
    </row>
    <row r="70" spans="1:104" ht="22.5">
      <c r="A70" s="171">
        <v>18</v>
      </c>
      <c r="B70" s="172" t="s">
        <v>167</v>
      </c>
      <c r="C70" s="173" t="s">
        <v>168</v>
      </c>
      <c r="D70" s="174" t="s">
        <v>140</v>
      </c>
      <c r="E70" s="175">
        <v>1</v>
      </c>
      <c r="F70" s="175">
        <v>0</v>
      </c>
      <c r="G70" s="176">
        <f>E70*F70</f>
        <v>0</v>
      </c>
      <c r="O70" s="170">
        <v>2</v>
      </c>
      <c r="AA70" s="146">
        <v>12</v>
      </c>
      <c r="AB70" s="146">
        <v>0</v>
      </c>
      <c r="AC70" s="146">
        <v>27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12</v>
      </c>
      <c r="CB70" s="177">
        <v>0</v>
      </c>
      <c r="CZ70" s="146">
        <v>0</v>
      </c>
    </row>
    <row r="71" spans="1:104">
      <c r="A71" s="178"/>
      <c r="B71" s="181"/>
      <c r="C71" s="226" t="s">
        <v>169</v>
      </c>
      <c r="D71" s="227"/>
      <c r="E71" s="182">
        <v>1</v>
      </c>
      <c r="F71" s="183"/>
      <c r="G71" s="184"/>
      <c r="M71" s="180" t="s">
        <v>169</v>
      </c>
      <c r="O71" s="170"/>
    </row>
    <row r="72" spans="1:104">
      <c r="A72" s="185"/>
      <c r="B72" s="186" t="s">
        <v>74</v>
      </c>
      <c r="C72" s="187" t="str">
        <f>CONCATENATE(B67," ",C67)</f>
        <v>720 Zdravotechnická instalace</v>
      </c>
      <c r="D72" s="188"/>
      <c r="E72" s="189"/>
      <c r="F72" s="190"/>
      <c r="G72" s="191">
        <f>SUM(G67:G71)</f>
        <v>0</v>
      </c>
      <c r="O72" s="170">
        <v>4</v>
      </c>
      <c r="BA72" s="192">
        <f>SUM(BA67:BA71)</f>
        <v>0</v>
      </c>
      <c r="BB72" s="192">
        <f>SUM(BB67:BB71)</f>
        <v>0</v>
      </c>
      <c r="BC72" s="192">
        <f>SUM(BC67:BC71)</f>
        <v>0</v>
      </c>
      <c r="BD72" s="192">
        <f>SUM(BD67:BD71)</f>
        <v>0</v>
      </c>
      <c r="BE72" s="192">
        <f>SUM(BE67:BE71)</f>
        <v>0</v>
      </c>
    </row>
    <row r="73" spans="1:104">
      <c r="A73" s="163" t="s">
        <v>72</v>
      </c>
      <c r="B73" s="164" t="s">
        <v>170</v>
      </c>
      <c r="C73" s="165" t="s">
        <v>171</v>
      </c>
      <c r="D73" s="166"/>
      <c r="E73" s="167"/>
      <c r="F73" s="167"/>
      <c r="G73" s="168"/>
      <c r="H73" s="169"/>
      <c r="I73" s="169"/>
      <c r="O73" s="170">
        <v>1</v>
      </c>
    </row>
    <row r="74" spans="1:104" ht="22.5">
      <c r="A74" s="171">
        <v>19</v>
      </c>
      <c r="B74" s="172" t="s">
        <v>172</v>
      </c>
      <c r="C74" s="173" t="s">
        <v>173</v>
      </c>
      <c r="D74" s="174" t="s">
        <v>140</v>
      </c>
      <c r="E74" s="175">
        <v>1</v>
      </c>
      <c r="F74" s="175">
        <v>0</v>
      </c>
      <c r="G74" s="176">
        <f>E74*F74</f>
        <v>0</v>
      </c>
      <c r="O74" s="170">
        <v>2</v>
      </c>
      <c r="AA74" s="146">
        <v>11</v>
      </c>
      <c r="AB74" s="146">
        <v>3</v>
      </c>
      <c r="AC74" s="146">
        <v>49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11</v>
      </c>
      <c r="CB74" s="177">
        <v>3</v>
      </c>
      <c r="CZ74" s="146">
        <v>2.962E-2</v>
      </c>
    </row>
    <row r="75" spans="1:104">
      <c r="A75" s="178"/>
      <c r="B75" s="179"/>
      <c r="C75" s="228" t="s">
        <v>174</v>
      </c>
      <c r="D75" s="229"/>
      <c r="E75" s="229"/>
      <c r="F75" s="229"/>
      <c r="G75" s="230"/>
      <c r="L75" s="180" t="s">
        <v>174</v>
      </c>
      <c r="O75" s="170">
        <v>3</v>
      </c>
    </row>
    <row r="76" spans="1:104">
      <c r="A76" s="178"/>
      <c r="B76" s="179"/>
      <c r="C76" s="228"/>
      <c r="D76" s="229"/>
      <c r="E76" s="229"/>
      <c r="F76" s="229"/>
      <c r="G76" s="230"/>
      <c r="L76" s="180"/>
      <c r="O76" s="170">
        <v>3</v>
      </c>
    </row>
    <row r="77" spans="1:104">
      <c r="A77" s="171">
        <v>20</v>
      </c>
      <c r="B77" s="172" t="s">
        <v>175</v>
      </c>
      <c r="C77" s="173" t="s">
        <v>176</v>
      </c>
      <c r="D77" s="174" t="s">
        <v>140</v>
      </c>
      <c r="E77" s="175">
        <v>1</v>
      </c>
      <c r="F77" s="175">
        <v>0</v>
      </c>
      <c r="G77" s="176">
        <f>E77*F77</f>
        <v>0</v>
      </c>
      <c r="O77" s="170">
        <v>2</v>
      </c>
      <c r="AA77" s="146">
        <v>2</v>
      </c>
      <c r="AB77" s="146">
        <v>7</v>
      </c>
      <c r="AC77" s="146">
        <v>7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2</v>
      </c>
      <c r="CB77" s="177">
        <v>7</v>
      </c>
      <c r="CZ77" s="146">
        <v>1.8669999999999999E-2</v>
      </c>
    </row>
    <row r="78" spans="1:104">
      <c r="A78" s="178"/>
      <c r="B78" s="179"/>
      <c r="C78" s="228" t="s">
        <v>174</v>
      </c>
      <c r="D78" s="229"/>
      <c r="E78" s="229"/>
      <c r="F78" s="229"/>
      <c r="G78" s="230"/>
      <c r="L78" s="180" t="s">
        <v>174</v>
      </c>
      <c r="O78" s="170">
        <v>3</v>
      </c>
    </row>
    <row r="79" spans="1:104">
      <c r="A79" s="178"/>
      <c r="B79" s="179"/>
      <c r="C79" s="228"/>
      <c r="D79" s="229"/>
      <c r="E79" s="229"/>
      <c r="F79" s="229"/>
      <c r="G79" s="230"/>
      <c r="L79" s="180"/>
      <c r="O79" s="170">
        <v>3</v>
      </c>
    </row>
    <row r="80" spans="1:104" ht="22.5">
      <c r="A80" s="178"/>
      <c r="B80" s="179"/>
      <c r="C80" s="228" t="s">
        <v>177</v>
      </c>
      <c r="D80" s="229"/>
      <c r="E80" s="229"/>
      <c r="F80" s="229"/>
      <c r="G80" s="230"/>
      <c r="L80" s="180" t="s">
        <v>177</v>
      </c>
      <c r="O80" s="170">
        <v>3</v>
      </c>
    </row>
    <row r="81" spans="1:104">
      <c r="A81" s="178"/>
      <c r="B81" s="181"/>
      <c r="C81" s="226" t="s">
        <v>73</v>
      </c>
      <c r="D81" s="227"/>
      <c r="E81" s="182">
        <v>1</v>
      </c>
      <c r="F81" s="183"/>
      <c r="G81" s="184"/>
      <c r="M81" s="180">
        <v>1</v>
      </c>
      <c r="O81" s="170"/>
    </row>
    <row r="82" spans="1:104">
      <c r="A82" s="171">
        <v>21</v>
      </c>
      <c r="B82" s="172" t="s">
        <v>178</v>
      </c>
      <c r="C82" s="173" t="s">
        <v>179</v>
      </c>
      <c r="D82" s="174" t="s">
        <v>140</v>
      </c>
      <c r="E82" s="175">
        <v>1</v>
      </c>
      <c r="F82" s="175">
        <v>0</v>
      </c>
      <c r="G82" s="176">
        <f>E82*F82</f>
        <v>0</v>
      </c>
      <c r="O82" s="170">
        <v>2</v>
      </c>
      <c r="AA82" s="146">
        <v>2</v>
      </c>
      <c r="AB82" s="146">
        <v>0</v>
      </c>
      <c r="AC82" s="146">
        <v>0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2</v>
      </c>
      <c r="CB82" s="177">
        <v>0</v>
      </c>
      <c r="CZ82" s="146">
        <v>0.28734999999999999</v>
      </c>
    </row>
    <row r="83" spans="1:104">
      <c r="A83" s="178"/>
      <c r="B83" s="179"/>
      <c r="C83" s="228" t="s">
        <v>174</v>
      </c>
      <c r="D83" s="229"/>
      <c r="E83" s="229"/>
      <c r="F83" s="229"/>
      <c r="G83" s="230"/>
      <c r="L83" s="180" t="s">
        <v>174</v>
      </c>
      <c r="O83" s="170">
        <v>3</v>
      </c>
    </row>
    <row r="84" spans="1:104">
      <c r="A84" s="178"/>
      <c r="B84" s="179"/>
      <c r="C84" s="228"/>
      <c r="D84" s="229"/>
      <c r="E84" s="229"/>
      <c r="F84" s="229"/>
      <c r="G84" s="230"/>
      <c r="L84" s="180"/>
      <c r="O84" s="170">
        <v>3</v>
      </c>
    </row>
    <row r="85" spans="1:104" ht="22.5">
      <c r="A85" s="178"/>
      <c r="B85" s="179"/>
      <c r="C85" s="228" t="s">
        <v>180</v>
      </c>
      <c r="D85" s="229"/>
      <c r="E85" s="229"/>
      <c r="F85" s="229"/>
      <c r="G85" s="230"/>
      <c r="L85" s="180" t="s">
        <v>180</v>
      </c>
      <c r="O85" s="170">
        <v>3</v>
      </c>
    </row>
    <row r="86" spans="1:104">
      <c r="A86" s="171">
        <v>22</v>
      </c>
      <c r="B86" s="172" t="s">
        <v>181</v>
      </c>
      <c r="C86" s="173" t="s">
        <v>182</v>
      </c>
      <c r="D86" s="174" t="s">
        <v>140</v>
      </c>
      <c r="E86" s="175">
        <v>1</v>
      </c>
      <c r="F86" s="175">
        <v>0</v>
      </c>
      <c r="G86" s="176">
        <f>E86*F86</f>
        <v>0</v>
      </c>
      <c r="O86" s="170">
        <v>2</v>
      </c>
      <c r="AA86" s="146">
        <v>2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2</v>
      </c>
      <c r="CB86" s="177">
        <v>7</v>
      </c>
      <c r="CZ86" s="146">
        <v>2.962E-2</v>
      </c>
    </row>
    <row r="87" spans="1:104">
      <c r="A87" s="178"/>
      <c r="B87" s="179"/>
      <c r="C87" s="228" t="s">
        <v>174</v>
      </c>
      <c r="D87" s="229"/>
      <c r="E87" s="229"/>
      <c r="F87" s="229"/>
      <c r="G87" s="230"/>
      <c r="L87" s="180" t="s">
        <v>174</v>
      </c>
      <c r="O87" s="170">
        <v>3</v>
      </c>
    </row>
    <row r="88" spans="1:104">
      <c r="A88" s="178"/>
      <c r="B88" s="179"/>
      <c r="C88" s="228"/>
      <c r="D88" s="229"/>
      <c r="E88" s="229"/>
      <c r="F88" s="229"/>
      <c r="G88" s="230"/>
      <c r="L88" s="180"/>
      <c r="O88" s="170">
        <v>3</v>
      </c>
    </row>
    <row r="89" spans="1:104" ht="22.5">
      <c r="A89" s="171">
        <v>23</v>
      </c>
      <c r="B89" s="172" t="s">
        <v>172</v>
      </c>
      <c r="C89" s="173" t="s">
        <v>183</v>
      </c>
      <c r="D89" s="174" t="s">
        <v>97</v>
      </c>
      <c r="E89" s="175">
        <v>1</v>
      </c>
      <c r="F89" s="175">
        <v>0</v>
      </c>
      <c r="G89" s="176">
        <f>E89*F89</f>
        <v>0</v>
      </c>
      <c r="O89" s="170">
        <v>2</v>
      </c>
      <c r="AA89" s="146">
        <v>12</v>
      </c>
      <c r="AB89" s="146">
        <v>0</v>
      </c>
      <c r="AC89" s="146">
        <v>55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12</v>
      </c>
      <c r="CB89" s="177">
        <v>0</v>
      </c>
      <c r="CZ89" s="146">
        <v>0</v>
      </c>
    </row>
    <row r="90" spans="1:104">
      <c r="A90" s="171">
        <v>24</v>
      </c>
      <c r="B90" s="172" t="s">
        <v>184</v>
      </c>
      <c r="C90" s="173" t="s">
        <v>185</v>
      </c>
      <c r="D90" s="174" t="s">
        <v>140</v>
      </c>
      <c r="E90" s="175">
        <v>1</v>
      </c>
      <c r="F90" s="175">
        <v>0</v>
      </c>
      <c r="G90" s="176">
        <f>E90*F90</f>
        <v>0</v>
      </c>
      <c r="O90" s="170">
        <v>2</v>
      </c>
      <c r="AA90" s="146">
        <v>12</v>
      </c>
      <c r="AB90" s="146">
        <v>0</v>
      </c>
      <c r="AC90" s="146">
        <v>12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12</v>
      </c>
      <c r="CB90" s="177">
        <v>0</v>
      </c>
      <c r="CZ90" s="146">
        <v>0</v>
      </c>
    </row>
    <row r="91" spans="1:104">
      <c r="A91" s="178"/>
      <c r="B91" s="181"/>
      <c r="C91" s="226" t="s">
        <v>186</v>
      </c>
      <c r="D91" s="227"/>
      <c r="E91" s="182">
        <v>1</v>
      </c>
      <c r="F91" s="183"/>
      <c r="G91" s="184"/>
      <c r="M91" s="180" t="s">
        <v>186</v>
      </c>
      <c r="O91" s="170"/>
    </row>
    <row r="92" spans="1:104">
      <c r="A92" s="171">
        <v>25</v>
      </c>
      <c r="B92" s="172" t="s">
        <v>187</v>
      </c>
      <c r="C92" s="173" t="s">
        <v>188</v>
      </c>
      <c r="D92" s="174" t="s">
        <v>140</v>
      </c>
      <c r="E92" s="175">
        <v>1</v>
      </c>
      <c r="F92" s="175">
        <v>0</v>
      </c>
      <c r="G92" s="176">
        <f>E92*F92</f>
        <v>0</v>
      </c>
      <c r="O92" s="170">
        <v>2</v>
      </c>
      <c r="AA92" s="146">
        <v>12</v>
      </c>
      <c r="AB92" s="146">
        <v>0</v>
      </c>
      <c r="AC92" s="146">
        <v>10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12</v>
      </c>
      <c r="CB92" s="177">
        <v>0</v>
      </c>
      <c r="CZ92" s="146">
        <v>0</v>
      </c>
    </row>
    <row r="93" spans="1:104">
      <c r="A93" s="178"/>
      <c r="B93" s="181"/>
      <c r="C93" s="226" t="s">
        <v>189</v>
      </c>
      <c r="D93" s="227"/>
      <c r="E93" s="182">
        <v>1</v>
      </c>
      <c r="F93" s="183"/>
      <c r="G93" s="184"/>
      <c r="M93" s="180" t="s">
        <v>189</v>
      </c>
      <c r="O93" s="170"/>
    </row>
    <row r="94" spans="1:104" ht="22.5">
      <c r="A94" s="171">
        <v>26</v>
      </c>
      <c r="B94" s="172" t="s">
        <v>190</v>
      </c>
      <c r="C94" s="173" t="s">
        <v>191</v>
      </c>
      <c r="D94" s="174" t="s">
        <v>140</v>
      </c>
      <c r="E94" s="175">
        <v>1</v>
      </c>
      <c r="F94" s="175">
        <v>0</v>
      </c>
      <c r="G94" s="176">
        <f>E94*F94</f>
        <v>0</v>
      </c>
      <c r="O94" s="170">
        <v>2</v>
      </c>
      <c r="AA94" s="146">
        <v>12</v>
      </c>
      <c r="AB94" s="146">
        <v>0</v>
      </c>
      <c r="AC94" s="146">
        <v>11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12</v>
      </c>
      <c r="CB94" s="177">
        <v>0</v>
      </c>
      <c r="CZ94" s="146">
        <v>9.5E-4</v>
      </c>
    </row>
    <row r="95" spans="1:104">
      <c r="A95" s="178"/>
      <c r="B95" s="181"/>
      <c r="C95" s="226" t="s">
        <v>192</v>
      </c>
      <c r="D95" s="227"/>
      <c r="E95" s="182">
        <v>1</v>
      </c>
      <c r="F95" s="183"/>
      <c r="G95" s="184"/>
      <c r="M95" s="180" t="s">
        <v>192</v>
      </c>
      <c r="O95" s="170"/>
    </row>
    <row r="96" spans="1:104">
      <c r="A96" s="171">
        <v>27</v>
      </c>
      <c r="B96" s="172" t="s">
        <v>193</v>
      </c>
      <c r="C96" s="173" t="s">
        <v>194</v>
      </c>
      <c r="D96" s="174" t="s">
        <v>61</v>
      </c>
      <c r="E96" s="175"/>
      <c r="F96" s="175">
        <v>0</v>
      </c>
      <c r="G96" s="176">
        <f>E96*F96</f>
        <v>0</v>
      </c>
      <c r="O96" s="170">
        <v>2</v>
      </c>
      <c r="AA96" s="146">
        <v>7</v>
      </c>
      <c r="AB96" s="146">
        <v>1002</v>
      </c>
      <c r="AC96" s="146">
        <v>5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7</v>
      </c>
      <c r="CB96" s="177">
        <v>1002</v>
      </c>
      <c r="CZ96" s="146">
        <v>0</v>
      </c>
    </row>
    <row r="97" spans="1:104">
      <c r="A97" s="185"/>
      <c r="B97" s="186" t="s">
        <v>74</v>
      </c>
      <c r="C97" s="187" t="str">
        <f>CONCATENATE(B73," ",C73)</f>
        <v>725 Zařizovací předměty</v>
      </c>
      <c r="D97" s="188"/>
      <c r="E97" s="189"/>
      <c r="F97" s="190"/>
      <c r="G97" s="191">
        <f>SUM(G73:G96)</f>
        <v>0</v>
      </c>
      <c r="O97" s="170">
        <v>4</v>
      </c>
      <c r="BA97" s="192">
        <f>SUM(BA73:BA96)</f>
        <v>0</v>
      </c>
      <c r="BB97" s="192">
        <f>SUM(BB73:BB96)</f>
        <v>0</v>
      </c>
      <c r="BC97" s="192">
        <f>SUM(BC73:BC96)</f>
        <v>0</v>
      </c>
      <c r="BD97" s="192">
        <f>SUM(BD73:BD96)</f>
        <v>0</v>
      </c>
      <c r="BE97" s="192">
        <f>SUM(BE73:BE96)</f>
        <v>0</v>
      </c>
    </row>
    <row r="98" spans="1:104">
      <c r="A98" s="163" t="s">
        <v>72</v>
      </c>
      <c r="B98" s="164" t="s">
        <v>195</v>
      </c>
      <c r="C98" s="165" t="s">
        <v>196</v>
      </c>
      <c r="D98" s="166"/>
      <c r="E98" s="167"/>
      <c r="F98" s="167"/>
      <c r="G98" s="168"/>
      <c r="H98" s="169"/>
      <c r="I98" s="169"/>
      <c r="O98" s="170">
        <v>1</v>
      </c>
    </row>
    <row r="99" spans="1:104">
      <c r="A99" s="171">
        <v>28</v>
      </c>
      <c r="B99" s="172" t="s">
        <v>197</v>
      </c>
      <c r="C99" s="173" t="s">
        <v>198</v>
      </c>
      <c r="D99" s="174" t="s">
        <v>140</v>
      </c>
      <c r="E99" s="175">
        <v>3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0</v>
      </c>
    </row>
    <row r="100" spans="1:104">
      <c r="A100" s="171">
        <v>29</v>
      </c>
      <c r="B100" s="172" t="s">
        <v>199</v>
      </c>
      <c r="C100" s="173" t="s">
        <v>200</v>
      </c>
      <c r="D100" s="174" t="s">
        <v>140</v>
      </c>
      <c r="E100" s="175">
        <v>3</v>
      </c>
      <c r="F100" s="175">
        <v>0</v>
      </c>
      <c r="G100" s="176">
        <f>E100*F100</f>
        <v>0</v>
      </c>
      <c r="O100" s="170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7</v>
      </c>
      <c r="CZ100" s="146">
        <v>0</v>
      </c>
    </row>
    <row r="101" spans="1:104">
      <c r="A101" s="178"/>
      <c r="B101" s="181"/>
      <c r="C101" s="226" t="s">
        <v>141</v>
      </c>
      <c r="D101" s="227"/>
      <c r="E101" s="182">
        <v>1</v>
      </c>
      <c r="F101" s="183"/>
      <c r="G101" s="184"/>
      <c r="M101" s="180" t="s">
        <v>141</v>
      </c>
      <c r="O101" s="170"/>
    </row>
    <row r="102" spans="1:104">
      <c r="A102" s="178"/>
      <c r="B102" s="181"/>
      <c r="C102" s="226" t="s">
        <v>142</v>
      </c>
      <c r="D102" s="227"/>
      <c r="E102" s="182">
        <v>2</v>
      </c>
      <c r="F102" s="183"/>
      <c r="G102" s="184"/>
      <c r="M102" s="180" t="s">
        <v>142</v>
      </c>
      <c r="O102" s="170"/>
    </row>
    <row r="103" spans="1:104">
      <c r="A103" s="171">
        <v>30</v>
      </c>
      <c r="B103" s="172" t="s">
        <v>201</v>
      </c>
      <c r="C103" s="173" t="s">
        <v>202</v>
      </c>
      <c r="D103" s="174" t="s">
        <v>140</v>
      </c>
      <c r="E103" s="175">
        <v>1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0</v>
      </c>
    </row>
    <row r="104" spans="1:104" ht="22.5">
      <c r="A104" s="178"/>
      <c r="B104" s="179"/>
      <c r="C104" s="228" t="s">
        <v>203</v>
      </c>
      <c r="D104" s="229"/>
      <c r="E104" s="229"/>
      <c r="F104" s="229"/>
      <c r="G104" s="230"/>
      <c r="L104" s="180" t="s">
        <v>203</v>
      </c>
      <c r="O104" s="170">
        <v>3</v>
      </c>
    </row>
    <row r="105" spans="1:104">
      <c r="A105" s="178"/>
      <c r="B105" s="181"/>
      <c r="C105" s="226" t="s">
        <v>204</v>
      </c>
      <c r="D105" s="227"/>
      <c r="E105" s="182">
        <v>1</v>
      </c>
      <c r="F105" s="183"/>
      <c r="G105" s="184"/>
      <c r="M105" s="180" t="s">
        <v>204</v>
      </c>
      <c r="O105" s="170"/>
    </row>
    <row r="106" spans="1:104" ht="22.5">
      <c r="A106" s="171">
        <v>31</v>
      </c>
      <c r="B106" s="172" t="s">
        <v>205</v>
      </c>
      <c r="C106" s="173" t="s">
        <v>206</v>
      </c>
      <c r="D106" s="174" t="s">
        <v>140</v>
      </c>
      <c r="E106" s="175">
        <v>1</v>
      </c>
      <c r="F106" s="175">
        <v>0</v>
      </c>
      <c r="G106" s="176">
        <f>E106*F106</f>
        <v>0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7</v>
      </c>
      <c r="CZ106" s="146">
        <v>0</v>
      </c>
    </row>
    <row r="107" spans="1:104">
      <c r="A107" s="178"/>
      <c r="B107" s="181"/>
      <c r="C107" s="226" t="s">
        <v>207</v>
      </c>
      <c r="D107" s="227"/>
      <c r="E107" s="182">
        <v>1</v>
      </c>
      <c r="F107" s="183"/>
      <c r="G107" s="184"/>
      <c r="M107" s="180" t="s">
        <v>207</v>
      </c>
      <c r="O107" s="170"/>
    </row>
    <row r="108" spans="1:104" ht="22.5">
      <c r="A108" s="171">
        <v>32</v>
      </c>
      <c r="B108" s="172" t="s">
        <v>208</v>
      </c>
      <c r="C108" s="173" t="s">
        <v>209</v>
      </c>
      <c r="D108" s="174" t="s">
        <v>140</v>
      </c>
      <c r="E108" s="175">
        <v>1</v>
      </c>
      <c r="F108" s="175">
        <v>0</v>
      </c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0</v>
      </c>
    </row>
    <row r="109" spans="1:104">
      <c r="A109" s="178"/>
      <c r="B109" s="181"/>
      <c r="C109" s="226" t="s">
        <v>210</v>
      </c>
      <c r="D109" s="227"/>
      <c r="E109" s="182">
        <v>1</v>
      </c>
      <c r="F109" s="183"/>
      <c r="G109" s="184"/>
      <c r="M109" s="180" t="s">
        <v>210</v>
      </c>
      <c r="O109" s="170"/>
    </row>
    <row r="110" spans="1:104" ht="22.5">
      <c r="A110" s="171">
        <v>33</v>
      </c>
      <c r="B110" s="172" t="s">
        <v>211</v>
      </c>
      <c r="C110" s="173" t="s">
        <v>212</v>
      </c>
      <c r="D110" s="174" t="s">
        <v>140</v>
      </c>
      <c r="E110" s="175">
        <v>1</v>
      </c>
      <c r="F110" s="175">
        <v>0</v>
      </c>
      <c r="G110" s="176">
        <f>E110*F110</f>
        <v>0</v>
      </c>
      <c r="O110" s="170">
        <v>2</v>
      </c>
      <c r="AA110" s="146">
        <v>12</v>
      </c>
      <c r="AB110" s="146">
        <v>0</v>
      </c>
      <c r="AC110" s="146">
        <v>40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12</v>
      </c>
      <c r="CB110" s="177">
        <v>0</v>
      </c>
      <c r="CZ110" s="146">
        <v>0</v>
      </c>
    </row>
    <row r="111" spans="1:104">
      <c r="A111" s="178"/>
      <c r="B111" s="179"/>
      <c r="C111" s="228" t="s">
        <v>213</v>
      </c>
      <c r="D111" s="229"/>
      <c r="E111" s="229"/>
      <c r="F111" s="229"/>
      <c r="G111" s="230"/>
      <c r="L111" s="180" t="s">
        <v>213</v>
      </c>
      <c r="O111" s="170">
        <v>3</v>
      </c>
    </row>
    <row r="112" spans="1:104">
      <c r="A112" s="178"/>
      <c r="B112" s="181"/>
      <c r="C112" s="226" t="s">
        <v>214</v>
      </c>
      <c r="D112" s="227"/>
      <c r="E112" s="182">
        <v>1</v>
      </c>
      <c r="F112" s="183"/>
      <c r="G112" s="184"/>
      <c r="M112" s="180" t="s">
        <v>214</v>
      </c>
      <c r="O112" s="170"/>
    </row>
    <row r="113" spans="1:104" ht="22.5">
      <c r="A113" s="171">
        <v>34</v>
      </c>
      <c r="B113" s="172" t="s">
        <v>215</v>
      </c>
      <c r="C113" s="173" t="s">
        <v>216</v>
      </c>
      <c r="D113" s="174" t="s">
        <v>140</v>
      </c>
      <c r="E113" s="175">
        <v>2</v>
      </c>
      <c r="F113" s="175">
        <v>0</v>
      </c>
      <c r="G113" s="176">
        <f>E113*F113</f>
        <v>0</v>
      </c>
      <c r="O113" s="170">
        <v>2</v>
      </c>
      <c r="AA113" s="146">
        <v>12</v>
      </c>
      <c r="AB113" s="146">
        <v>0</v>
      </c>
      <c r="AC113" s="146">
        <v>41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12</v>
      </c>
      <c r="CB113" s="177">
        <v>0</v>
      </c>
      <c r="CZ113" s="146">
        <v>0</v>
      </c>
    </row>
    <row r="114" spans="1:104">
      <c r="A114" s="178"/>
      <c r="B114" s="179"/>
      <c r="C114" s="228" t="s">
        <v>213</v>
      </c>
      <c r="D114" s="229"/>
      <c r="E114" s="229"/>
      <c r="F114" s="229"/>
      <c r="G114" s="230"/>
      <c r="L114" s="180" t="s">
        <v>213</v>
      </c>
      <c r="O114" s="170">
        <v>3</v>
      </c>
    </row>
    <row r="115" spans="1:104">
      <c r="A115" s="178"/>
      <c r="B115" s="181"/>
      <c r="C115" s="226" t="s">
        <v>217</v>
      </c>
      <c r="D115" s="227"/>
      <c r="E115" s="182">
        <v>2</v>
      </c>
      <c r="F115" s="183"/>
      <c r="G115" s="184"/>
      <c r="M115" s="180" t="s">
        <v>217</v>
      </c>
      <c r="O115" s="170"/>
    </row>
    <row r="116" spans="1:104">
      <c r="A116" s="171">
        <v>35</v>
      </c>
      <c r="B116" s="172" t="s">
        <v>218</v>
      </c>
      <c r="C116" s="173" t="s">
        <v>219</v>
      </c>
      <c r="D116" s="174" t="s">
        <v>140</v>
      </c>
      <c r="E116" s="175">
        <v>1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42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>
      <c r="A117" s="178"/>
      <c r="B117" s="179"/>
      <c r="C117" s="228" t="s">
        <v>213</v>
      </c>
      <c r="D117" s="229"/>
      <c r="E117" s="229"/>
      <c r="F117" s="229"/>
      <c r="G117" s="230"/>
      <c r="L117" s="180" t="s">
        <v>213</v>
      </c>
      <c r="O117" s="170">
        <v>3</v>
      </c>
    </row>
    <row r="118" spans="1:104">
      <c r="A118" s="178"/>
      <c r="B118" s="179"/>
      <c r="C118" s="228"/>
      <c r="D118" s="229"/>
      <c r="E118" s="229"/>
      <c r="F118" s="229"/>
      <c r="G118" s="230"/>
      <c r="L118" s="180"/>
      <c r="O118" s="170">
        <v>3</v>
      </c>
    </row>
    <row r="119" spans="1:104" ht="22.5">
      <c r="A119" s="178"/>
      <c r="B119" s="179"/>
      <c r="C119" s="228" t="s">
        <v>220</v>
      </c>
      <c r="D119" s="229"/>
      <c r="E119" s="229"/>
      <c r="F119" s="229"/>
      <c r="G119" s="230"/>
      <c r="L119" s="180" t="s">
        <v>220</v>
      </c>
      <c r="O119" s="170">
        <v>3</v>
      </c>
    </row>
    <row r="120" spans="1:104">
      <c r="A120" s="178"/>
      <c r="B120" s="179"/>
      <c r="C120" s="228"/>
      <c r="D120" s="229"/>
      <c r="E120" s="229"/>
      <c r="F120" s="229"/>
      <c r="G120" s="230"/>
      <c r="L120" s="180"/>
      <c r="O120" s="170">
        <v>3</v>
      </c>
    </row>
    <row r="121" spans="1:104">
      <c r="A121" s="178"/>
      <c r="B121" s="179"/>
      <c r="C121" s="228" t="s">
        <v>221</v>
      </c>
      <c r="D121" s="229"/>
      <c r="E121" s="229"/>
      <c r="F121" s="229"/>
      <c r="G121" s="230"/>
      <c r="L121" s="180" t="s">
        <v>221</v>
      </c>
      <c r="O121" s="170">
        <v>3</v>
      </c>
    </row>
    <row r="122" spans="1:104">
      <c r="A122" s="178"/>
      <c r="B122" s="181"/>
      <c r="C122" s="226" t="s">
        <v>222</v>
      </c>
      <c r="D122" s="227"/>
      <c r="E122" s="182">
        <v>1</v>
      </c>
      <c r="F122" s="183"/>
      <c r="G122" s="184"/>
      <c r="M122" s="180" t="s">
        <v>222</v>
      </c>
      <c r="O122" s="170"/>
    </row>
    <row r="123" spans="1:104">
      <c r="A123" s="171">
        <v>36</v>
      </c>
      <c r="B123" s="172" t="s">
        <v>223</v>
      </c>
      <c r="C123" s="173" t="s">
        <v>224</v>
      </c>
      <c r="D123" s="174" t="s">
        <v>140</v>
      </c>
      <c r="E123" s="175">
        <v>1</v>
      </c>
      <c r="F123" s="175">
        <v>0</v>
      </c>
      <c r="G123" s="176">
        <f>E123*F123</f>
        <v>0</v>
      </c>
      <c r="O123" s="170">
        <v>2</v>
      </c>
      <c r="AA123" s="146">
        <v>12</v>
      </c>
      <c r="AB123" s="146">
        <v>0</v>
      </c>
      <c r="AC123" s="146">
        <v>43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12</v>
      </c>
      <c r="CB123" s="177">
        <v>0</v>
      </c>
      <c r="CZ123" s="146">
        <v>0</v>
      </c>
    </row>
    <row r="124" spans="1:104">
      <c r="A124" s="178"/>
      <c r="B124" s="179"/>
      <c r="C124" s="228" t="s">
        <v>213</v>
      </c>
      <c r="D124" s="229"/>
      <c r="E124" s="229"/>
      <c r="F124" s="229"/>
      <c r="G124" s="230"/>
      <c r="L124" s="180" t="s">
        <v>213</v>
      </c>
      <c r="O124" s="170">
        <v>3</v>
      </c>
    </row>
    <row r="125" spans="1:104">
      <c r="A125" s="178"/>
      <c r="B125" s="179"/>
      <c r="C125" s="228"/>
      <c r="D125" s="229"/>
      <c r="E125" s="229"/>
      <c r="F125" s="229"/>
      <c r="G125" s="230"/>
      <c r="L125" s="180"/>
      <c r="O125" s="170">
        <v>3</v>
      </c>
    </row>
    <row r="126" spans="1:104" ht="22.5">
      <c r="A126" s="178"/>
      <c r="B126" s="179"/>
      <c r="C126" s="228" t="s">
        <v>220</v>
      </c>
      <c r="D126" s="229"/>
      <c r="E126" s="229"/>
      <c r="F126" s="229"/>
      <c r="G126" s="230"/>
      <c r="L126" s="180" t="s">
        <v>220</v>
      </c>
      <c r="O126" s="170">
        <v>3</v>
      </c>
    </row>
    <row r="127" spans="1:104">
      <c r="A127" s="178"/>
      <c r="B127" s="179"/>
      <c r="C127" s="228"/>
      <c r="D127" s="229"/>
      <c r="E127" s="229"/>
      <c r="F127" s="229"/>
      <c r="G127" s="230"/>
      <c r="L127" s="180"/>
      <c r="O127" s="170">
        <v>3</v>
      </c>
    </row>
    <row r="128" spans="1:104">
      <c r="A128" s="178"/>
      <c r="B128" s="179"/>
      <c r="C128" s="228" t="s">
        <v>221</v>
      </c>
      <c r="D128" s="229"/>
      <c r="E128" s="229"/>
      <c r="F128" s="229"/>
      <c r="G128" s="230"/>
      <c r="L128" s="180" t="s">
        <v>221</v>
      </c>
      <c r="O128" s="170">
        <v>3</v>
      </c>
    </row>
    <row r="129" spans="1:104">
      <c r="A129" s="178"/>
      <c r="B129" s="181"/>
      <c r="C129" s="226" t="s">
        <v>225</v>
      </c>
      <c r="D129" s="227"/>
      <c r="E129" s="182">
        <v>1</v>
      </c>
      <c r="F129" s="183"/>
      <c r="G129" s="184"/>
      <c r="M129" s="180" t="s">
        <v>225</v>
      </c>
      <c r="O129" s="170"/>
    </row>
    <row r="130" spans="1:104" ht="22.5">
      <c r="A130" s="171">
        <v>37</v>
      </c>
      <c r="B130" s="172" t="s">
        <v>226</v>
      </c>
      <c r="C130" s="173" t="s">
        <v>227</v>
      </c>
      <c r="D130" s="174" t="s">
        <v>140</v>
      </c>
      <c r="E130" s="175">
        <v>1</v>
      </c>
      <c r="F130" s="175">
        <v>0</v>
      </c>
      <c r="G130" s="176">
        <f>E130*F130</f>
        <v>0</v>
      </c>
      <c r="O130" s="170">
        <v>2</v>
      </c>
      <c r="AA130" s="146">
        <v>12</v>
      </c>
      <c r="AB130" s="146">
        <v>0</v>
      </c>
      <c r="AC130" s="146">
        <v>44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12</v>
      </c>
      <c r="CB130" s="177">
        <v>0</v>
      </c>
      <c r="CZ130" s="146">
        <v>0</v>
      </c>
    </row>
    <row r="131" spans="1:104">
      <c r="A131" s="178"/>
      <c r="B131" s="179"/>
      <c r="C131" s="228" t="s">
        <v>213</v>
      </c>
      <c r="D131" s="229"/>
      <c r="E131" s="229"/>
      <c r="F131" s="229"/>
      <c r="G131" s="230"/>
      <c r="L131" s="180" t="s">
        <v>213</v>
      </c>
      <c r="O131" s="170">
        <v>3</v>
      </c>
    </row>
    <row r="132" spans="1:104">
      <c r="A132" s="178"/>
      <c r="B132" s="179"/>
      <c r="C132" s="228"/>
      <c r="D132" s="229"/>
      <c r="E132" s="229"/>
      <c r="F132" s="229"/>
      <c r="G132" s="230"/>
      <c r="L132" s="180"/>
      <c r="O132" s="170">
        <v>3</v>
      </c>
    </row>
    <row r="133" spans="1:104">
      <c r="A133" s="178"/>
      <c r="B133" s="179"/>
      <c r="C133" s="228" t="s">
        <v>228</v>
      </c>
      <c r="D133" s="229"/>
      <c r="E133" s="229"/>
      <c r="F133" s="229"/>
      <c r="G133" s="230"/>
      <c r="L133" s="180" t="s">
        <v>228</v>
      </c>
      <c r="O133" s="170">
        <v>3</v>
      </c>
    </row>
    <row r="134" spans="1:104">
      <c r="A134" s="178"/>
      <c r="B134" s="179"/>
      <c r="C134" s="228" t="s">
        <v>229</v>
      </c>
      <c r="D134" s="229"/>
      <c r="E134" s="229"/>
      <c r="F134" s="229"/>
      <c r="G134" s="230"/>
      <c r="L134" s="180" t="s">
        <v>229</v>
      </c>
      <c r="O134" s="170">
        <v>3</v>
      </c>
    </row>
    <row r="135" spans="1:104">
      <c r="A135" s="178"/>
      <c r="B135" s="179"/>
      <c r="C135" s="228" t="s">
        <v>230</v>
      </c>
      <c r="D135" s="229"/>
      <c r="E135" s="229"/>
      <c r="F135" s="229"/>
      <c r="G135" s="230"/>
      <c r="L135" s="180" t="s">
        <v>230</v>
      </c>
      <c r="O135" s="170">
        <v>3</v>
      </c>
    </row>
    <row r="136" spans="1:104">
      <c r="A136" s="178"/>
      <c r="B136" s="179"/>
      <c r="C136" s="228" t="s">
        <v>231</v>
      </c>
      <c r="D136" s="229"/>
      <c r="E136" s="229"/>
      <c r="F136" s="229"/>
      <c r="G136" s="230"/>
      <c r="L136" s="180" t="s">
        <v>231</v>
      </c>
      <c r="O136" s="170">
        <v>3</v>
      </c>
    </row>
    <row r="137" spans="1:104" ht="33.75">
      <c r="A137" s="178"/>
      <c r="B137" s="179"/>
      <c r="C137" s="228" t="s">
        <v>232</v>
      </c>
      <c r="D137" s="229"/>
      <c r="E137" s="229"/>
      <c r="F137" s="229"/>
      <c r="G137" s="230"/>
      <c r="L137" s="180" t="s">
        <v>232</v>
      </c>
      <c r="O137" s="170">
        <v>3</v>
      </c>
    </row>
    <row r="138" spans="1:104">
      <c r="A138" s="178"/>
      <c r="B138" s="179"/>
      <c r="C138" s="228"/>
      <c r="D138" s="229"/>
      <c r="E138" s="229"/>
      <c r="F138" s="229"/>
      <c r="G138" s="230"/>
      <c r="L138" s="180"/>
      <c r="O138" s="170">
        <v>3</v>
      </c>
    </row>
    <row r="139" spans="1:104">
      <c r="A139" s="178"/>
      <c r="B139" s="179"/>
      <c r="C139" s="228" t="s">
        <v>233</v>
      </c>
      <c r="D139" s="229"/>
      <c r="E139" s="229"/>
      <c r="F139" s="229"/>
      <c r="G139" s="230"/>
      <c r="L139" s="180" t="s">
        <v>233</v>
      </c>
      <c r="O139" s="170">
        <v>3</v>
      </c>
    </row>
    <row r="140" spans="1:104">
      <c r="A140" s="178"/>
      <c r="B140" s="181"/>
      <c r="C140" s="226" t="s">
        <v>234</v>
      </c>
      <c r="D140" s="227"/>
      <c r="E140" s="182">
        <v>1</v>
      </c>
      <c r="F140" s="183"/>
      <c r="G140" s="184"/>
      <c r="M140" s="180" t="s">
        <v>234</v>
      </c>
      <c r="O140" s="170"/>
    </row>
    <row r="141" spans="1:104">
      <c r="A141" s="171">
        <v>38</v>
      </c>
      <c r="B141" s="172" t="s">
        <v>235</v>
      </c>
      <c r="C141" s="173" t="s">
        <v>236</v>
      </c>
      <c r="D141" s="174" t="s">
        <v>61</v>
      </c>
      <c r="E141" s="175"/>
      <c r="F141" s="175">
        <v>0</v>
      </c>
      <c r="G141" s="176">
        <f>E141*F141</f>
        <v>0</v>
      </c>
      <c r="O141" s="170">
        <v>2</v>
      </c>
      <c r="AA141" s="146">
        <v>7</v>
      </c>
      <c r="AB141" s="146">
        <v>1002</v>
      </c>
      <c r="AC141" s="146">
        <v>5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7</v>
      </c>
      <c r="CB141" s="177">
        <v>1002</v>
      </c>
      <c r="CZ141" s="146">
        <v>0</v>
      </c>
    </row>
    <row r="142" spans="1:104">
      <c r="A142" s="185"/>
      <c r="B142" s="186" t="s">
        <v>74</v>
      </c>
      <c r="C142" s="187" t="str">
        <f>CONCATENATE(B98," ",C98)</f>
        <v>766 Konstrukce truhlářské</v>
      </c>
      <c r="D142" s="188"/>
      <c r="E142" s="189"/>
      <c r="F142" s="190"/>
      <c r="G142" s="191">
        <f>SUM(G98:G141)</f>
        <v>0</v>
      </c>
      <c r="O142" s="170">
        <v>4</v>
      </c>
      <c r="BA142" s="192">
        <f>SUM(BA98:BA141)</f>
        <v>0</v>
      </c>
      <c r="BB142" s="192">
        <f>SUM(BB98:BB141)</f>
        <v>0</v>
      </c>
      <c r="BC142" s="192">
        <f>SUM(BC98:BC141)</f>
        <v>0</v>
      </c>
      <c r="BD142" s="192">
        <f>SUM(BD98:BD141)</f>
        <v>0</v>
      </c>
      <c r="BE142" s="192">
        <f>SUM(BE98:BE141)</f>
        <v>0</v>
      </c>
    </row>
    <row r="143" spans="1:104">
      <c r="A143" s="163" t="s">
        <v>72</v>
      </c>
      <c r="B143" s="164" t="s">
        <v>237</v>
      </c>
      <c r="C143" s="165" t="s">
        <v>238</v>
      </c>
      <c r="D143" s="166"/>
      <c r="E143" s="167"/>
      <c r="F143" s="167"/>
      <c r="G143" s="168"/>
      <c r="H143" s="169"/>
      <c r="I143" s="169"/>
      <c r="O143" s="170">
        <v>1</v>
      </c>
    </row>
    <row r="144" spans="1:104">
      <c r="A144" s="171">
        <v>39</v>
      </c>
      <c r="B144" s="172" t="s">
        <v>239</v>
      </c>
      <c r="C144" s="173" t="s">
        <v>240</v>
      </c>
      <c r="D144" s="174" t="s">
        <v>85</v>
      </c>
      <c r="E144" s="175">
        <v>23.66</v>
      </c>
      <c r="F144" s="175">
        <v>0</v>
      </c>
      <c r="G144" s="176">
        <f>E144*F144</f>
        <v>0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</v>
      </c>
      <c r="CB144" s="177">
        <v>7</v>
      </c>
      <c r="CZ144" s="146">
        <v>3.2000000000000003E-4</v>
      </c>
    </row>
    <row r="145" spans="1:104">
      <c r="A145" s="178"/>
      <c r="B145" s="181"/>
      <c r="C145" s="226" t="s">
        <v>241</v>
      </c>
      <c r="D145" s="227"/>
      <c r="E145" s="182">
        <v>9.16</v>
      </c>
      <c r="F145" s="183"/>
      <c r="G145" s="184"/>
      <c r="M145" s="180" t="s">
        <v>241</v>
      </c>
      <c r="O145" s="170"/>
    </row>
    <row r="146" spans="1:104">
      <c r="A146" s="178"/>
      <c r="B146" s="181"/>
      <c r="C146" s="226" t="s">
        <v>242</v>
      </c>
      <c r="D146" s="227"/>
      <c r="E146" s="182">
        <v>14.5</v>
      </c>
      <c r="F146" s="183"/>
      <c r="G146" s="184"/>
      <c r="M146" s="180" t="s">
        <v>242</v>
      </c>
      <c r="O146" s="170"/>
    </row>
    <row r="147" spans="1:104">
      <c r="A147" s="171">
        <v>40</v>
      </c>
      <c r="B147" s="172" t="s">
        <v>243</v>
      </c>
      <c r="C147" s="173" t="s">
        <v>244</v>
      </c>
      <c r="D147" s="174" t="s">
        <v>85</v>
      </c>
      <c r="E147" s="175">
        <v>23.66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7</v>
      </c>
      <c r="CZ147" s="146">
        <v>0</v>
      </c>
    </row>
    <row r="148" spans="1:104">
      <c r="A148" s="171">
        <v>41</v>
      </c>
      <c r="B148" s="172" t="s">
        <v>245</v>
      </c>
      <c r="C148" s="173" t="s">
        <v>246</v>
      </c>
      <c r="D148" s="174" t="s">
        <v>102</v>
      </c>
      <c r="E148" s="175">
        <v>24.36</v>
      </c>
      <c r="F148" s="175">
        <v>0</v>
      </c>
      <c r="G148" s="176">
        <f>E148*F148</f>
        <v>0</v>
      </c>
      <c r="O148" s="170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</v>
      </c>
      <c r="CB148" s="177">
        <v>7</v>
      </c>
      <c r="CZ148" s="146">
        <v>4.7499999999999999E-3</v>
      </c>
    </row>
    <row r="149" spans="1:104">
      <c r="A149" s="178"/>
      <c r="B149" s="181"/>
      <c r="C149" s="226" t="s">
        <v>247</v>
      </c>
      <c r="D149" s="227"/>
      <c r="E149" s="182">
        <v>24.36</v>
      </c>
      <c r="F149" s="183"/>
      <c r="G149" s="184"/>
      <c r="M149" s="180" t="s">
        <v>247</v>
      </c>
      <c r="O149" s="170"/>
    </row>
    <row r="150" spans="1:104">
      <c r="A150" s="171">
        <v>42</v>
      </c>
      <c r="B150" s="172" t="s">
        <v>248</v>
      </c>
      <c r="C150" s="173" t="s">
        <v>249</v>
      </c>
      <c r="D150" s="174" t="s">
        <v>85</v>
      </c>
      <c r="E150" s="175">
        <v>23.66</v>
      </c>
      <c r="F150" s="175">
        <v>0</v>
      </c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1.2999999999999999E-4</v>
      </c>
    </row>
    <row r="151" spans="1:104">
      <c r="A151" s="171">
        <v>43</v>
      </c>
      <c r="B151" s="172" t="s">
        <v>250</v>
      </c>
      <c r="C151" s="173" t="s">
        <v>251</v>
      </c>
      <c r="D151" s="174" t="s">
        <v>102</v>
      </c>
      <c r="E151" s="175">
        <v>29.9331</v>
      </c>
      <c r="F151" s="175">
        <v>0</v>
      </c>
      <c r="G151" s="176">
        <f>E151*F151</f>
        <v>0</v>
      </c>
      <c r="O151" s="170">
        <v>2</v>
      </c>
      <c r="AA151" s="146">
        <v>3</v>
      </c>
      <c r="AB151" s="146">
        <v>7</v>
      </c>
      <c r="AC151" s="146">
        <v>597642032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3</v>
      </c>
      <c r="CB151" s="177">
        <v>7</v>
      </c>
      <c r="CZ151" s="146">
        <v>1.9199999999999998E-2</v>
      </c>
    </row>
    <row r="152" spans="1:104">
      <c r="A152" s="178"/>
      <c r="B152" s="181"/>
      <c r="C152" s="226" t="s">
        <v>252</v>
      </c>
      <c r="D152" s="227"/>
      <c r="E152" s="182">
        <v>27.283200000000001</v>
      </c>
      <c r="F152" s="183"/>
      <c r="G152" s="184"/>
      <c r="M152" s="180" t="s">
        <v>252</v>
      </c>
      <c r="O152" s="170"/>
    </row>
    <row r="153" spans="1:104">
      <c r="A153" s="178"/>
      <c r="B153" s="181"/>
      <c r="C153" s="226" t="s">
        <v>253</v>
      </c>
      <c r="D153" s="227"/>
      <c r="E153" s="182">
        <v>2.6499000000000001</v>
      </c>
      <c r="F153" s="183"/>
      <c r="G153" s="184"/>
      <c r="M153" s="180" t="s">
        <v>253</v>
      </c>
      <c r="O153" s="170"/>
    </row>
    <row r="154" spans="1:104">
      <c r="A154" s="171">
        <v>44</v>
      </c>
      <c r="B154" s="172" t="s">
        <v>254</v>
      </c>
      <c r="C154" s="173" t="s">
        <v>255</v>
      </c>
      <c r="D154" s="174" t="s">
        <v>61</v>
      </c>
      <c r="E154" s="175"/>
      <c r="F154" s="175">
        <v>0</v>
      </c>
      <c r="G154" s="176">
        <f>E154*F154</f>
        <v>0</v>
      </c>
      <c r="O154" s="170">
        <v>2</v>
      </c>
      <c r="AA154" s="146">
        <v>7</v>
      </c>
      <c r="AB154" s="146">
        <v>1002</v>
      </c>
      <c r="AC154" s="146">
        <v>5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7</v>
      </c>
      <c r="CB154" s="177">
        <v>1002</v>
      </c>
      <c r="CZ154" s="146">
        <v>0</v>
      </c>
    </row>
    <row r="155" spans="1:104">
      <c r="A155" s="185"/>
      <c r="B155" s="186" t="s">
        <v>74</v>
      </c>
      <c r="C155" s="187" t="str">
        <f>CONCATENATE(B143," ",C143)</f>
        <v>771 Podlahy z dlaždic a obklady</v>
      </c>
      <c r="D155" s="188"/>
      <c r="E155" s="189"/>
      <c r="F155" s="190"/>
      <c r="G155" s="191">
        <f>SUM(G143:G154)</f>
        <v>0</v>
      </c>
      <c r="O155" s="170">
        <v>4</v>
      </c>
      <c r="BA155" s="192">
        <f>SUM(BA143:BA154)</f>
        <v>0</v>
      </c>
      <c r="BB155" s="192">
        <f>SUM(BB143:BB154)</f>
        <v>0</v>
      </c>
      <c r="BC155" s="192">
        <f>SUM(BC143:BC154)</f>
        <v>0</v>
      </c>
      <c r="BD155" s="192">
        <f>SUM(BD143:BD154)</f>
        <v>0</v>
      </c>
      <c r="BE155" s="192">
        <f>SUM(BE143:BE154)</f>
        <v>0</v>
      </c>
    </row>
    <row r="156" spans="1:104">
      <c r="A156" s="163" t="s">
        <v>72</v>
      </c>
      <c r="B156" s="164" t="s">
        <v>256</v>
      </c>
      <c r="C156" s="165" t="s">
        <v>257</v>
      </c>
      <c r="D156" s="166"/>
      <c r="E156" s="167"/>
      <c r="F156" s="167"/>
      <c r="G156" s="168"/>
      <c r="H156" s="169"/>
      <c r="I156" s="169"/>
      <c r="O156" s="170">
        <v>1</v>
      </c>
    </row>
    <row r="157" spans="1:104">
      <c r="A157" s="171">
        <v>45</v>
      </c>
      <c r="B157" s="172" t="s">
        <v>258</v>
      </c>
      <c r="C157" s="173" t="s">
        <v>259</v>
      </c>
      <c r="D157" s="174" t="s">
        <v>85</v>
      </c>
      <c r="E157" s="175">
        <v>19.5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0</v>
      </c>
    </row>
    <row r="158" spans="1:104">
      <c r="A158" s="178"/>
      <c r="B158" s="181"/>
      <c r="C158" s="226" t="s">
        <v>260</v>
      </c>
      <c r="D158" s="227"/>
      <c r="E158" s="182">
        <v>19.5</v>
      </c>
      <c r="F158" s="183"/>
      <c r="G158" s="184"/>
      <c r="M158" s="180" t="s">
        <v>260</v>
      </c>
      <c r="O158" s="170"/>
    </row>
    <row r="159" spans="1:104">
      <c r="A159" s="171">
        <v>46</v>
      </c>
      <c r="B159" s="172" t="s">
        <v>261</v>
      </c>
      <c r="C159" s="173" t="s">
        <v>262</v>
      </c>
      <c r="D159" s="174" t="s">
        <v>102</v>
      </c>
      <c r="E159" s="175">
        <v>24.5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7</v>
      </c>
      <c r="CZ159" s="146">
        <v>0</v>
      </c>
    </row>
    <row r="160" spans="1:104">
      <c r="A160" s="178"/>
      <c r="B160" s="181"/>
      <c r="C160" s="226" t="s">
        <v>263</v>
      </c>
      <c r="D160" s="227"/>
      <c r="E160" s="182">
        <v>24.5</v>
      </c>
      <c r="F160" s="183"/>
      <c r="G160" s="184"/>
      <c r="M160" s="180" t="s">
        <v>263</v>
      </c>
      <c r="O160" s="170"/>
    </row>
    <row r="161" spans="1:104" ht="22.5">
      <c r="A161" s="171">
        <v>47</v>
      </c>
      <c r="B161" s="172" t="s">
        <v>264</v>
      </c>
      <c r="C161" s="173" t="s">
        <v>265</v>
      </c>
      <c r="D161" s="174" t="s">
        <v>102</v>
      </c>
      <c r="E161" s="175">
        <v>24.5</v>
      </c>
      <c r="F161" s="175">
        <v>0</v>
      </c>
      <c r="G161" s="176">
        <f>E161*F161</f>
        <v>0</v>
      </c>
      <c r="O161" s="170">
        <v>2</v>
      </c>
      <c r="AA161" s="146">
        <v>2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2</v>
      </c>
      <c r="CB161" s="177">
        <v>7</v>
      </c>
      <c r="CZ161" s="146">
        <v>8.2000000000000007E-3</v>
      </c>
    </row>
    <row r="162" spans="1:104">
      <c r="A162" s="178"/>
      <c r="B162" s="181"/>
      <c r="C162" s="226" t="s">
        <v>266</v>
      </c>
      <c r="D162" s="227"/>
      <c r="E162" s="182">
        <v>24.5</v>
      </c>
      <c r="F162" s="183"/>
      <c r="G162" s="184"/>
      <c r="M162" s="180" t="s">
        <v>266</v>
      </c>
      <c r="O162" s="170"/>
    </row>
    <row r="163" spans="1:104">
      <c r="A163" s="171">
        <v>48</v>
      </c>
      <c r="B163" s="172" t="s">
        <v>267</v>
      </c>
      <c r="C163" s="173" t="s">
        <v>268</v>
      </c>
      <c r="D163" s="174" t="s">
        <v>61</v>
      </c>
      <c r="E163" s="175"/>
      <c r="F163" s="175">
        <v>0</v>
      </c>
      <c r="G163" s="176">
        <f>E163*F163</f>
        <v>0</v>
      </c>
      <c r="O163" s="170">
        <v>2</v>
      </c>
      <c r="AA163" s="146">
        <v>7</v>
      </c>
      <c r="AB163" s="146">
        <v>1002</v>
      </c>
      <c r="AC163" s="146">
        <v>5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7</v>
      </c>
      <c r="CB163" s="177">
        <v>1002</v>
      </c>
      <c r="CZ163" s="146">
        <v>0</v>
      </c>
    </row>
    <row r="164" spans="1:104">
      <c r="A164" s="185"/>
      <c r="B164" s="186" t="s">
        <v>74</v>
      </c>
      <c r="C164" s="187" t="str">
        <f>CONCATENATE(B156," ",C156)</f>
        <v>775 Podlahy vlysové a parketové</v>
      </c>
      <c r="D164" s="188"/>
      <c r="E164" s="189"/>
      <c r="F164" s="190"/>
      <c r="G164" s="191">
        <f>SUM(G156:G163)</f>
        <v>0</v>
      </c>
      <c r="O164" s="170">
        <v>4</v>
      </c>
      <c r="BA164" s="192">
        <f>SUM(BA156:BA163)</f>
        <v>0</v>
      </c>
      <c r="BB164" s="192">
        <f>SUM(BB156:BB163)</f>
        <v>0</v>
      </c>
      <c r="BC164" s="192">
        <f>SUM(BC156:BC163)</f>
        <v>0</v>
      </c>
      <c r="BD164" s="192">
        <f>SUM(BD156:BD163)</f>
        <v>0</v>
      </c>
      <c r="BE164" s="192">
        <f>SUM(BE156:BE163)</f>
        <v>0</v>
      </c>
    </row>
    <row r="165" spans="1:104">
      <c r="A165" s="163" t="s">
        <v>72</v>
      </c>
      <c r="B165" s="164" t="s">
        <v>269</v>
      </c>
      <c r="C165" s="165" t="s">
        <v>270</v>
      </c>
      <c r="D165" s="166"/>
      <c r="E165" s="167"/>
      <c r="F165" s="167"/>
      <c r="G165" s="168"/>
      <c r="H165" s="169"/>
      <c r="I165" s="169"/>
      <c r="O165" s="170">
        <v>1</v>
      </c>
    </row>
    <row r="166" spans="1:104">
      <c r="A166" s="171">
        <v>49</v>
      </c>
      <c r="B166" s="172" t="s">
        <v>271</v>
      </c>
      <c r="C166" s="173" t="s">
        <v>272</v>
      </c>
      <c r="D166" s="174" t="s">
        <v>102</v>
      </c>
      <c r="E166" s="175">
        <v>35</v>
      </c>
      <c r="F166" s="175">
        <v>0</v>
      </c>
      <c r="G166" s="176">
        <f>E166*F166</f>
        <v>0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7</v>
      </c>
      <c r="CZ166" s="146">
        <v>5.0400000000000002E-3</v>
      </c>
    </row>
    <row r="167" spans="1:104">
      <c r="A167" s="178"/>
      <c r="B167" s="181"/>
      <c r="C167" s="226" t="s">
        <v>273</v>
      </c>
      <c r="D167" s="227"/>
      <c r="E167" s="182">
        <v>32</v>
      </c>
      <c r="F167" s="183"/>
      <c r="G167" s="184"/>
      <c r="M167" s="180" t="s">
        <v>273</v>
      </c>
      <c r="O167" s="170"/>
    </row>
    <row r="168" spans="1:104">
      <c r="A168" s="178"/>
      <c r="B168" s="181"/>
      <c r="C168" s="226" t="s">
        <v>274</v>
      </c>
      <c r="D168" s="227"/>
      <c r="E168" s="182">
        <v>3</v>
      </c>
      <c r="F168" s="183"/>
      <c r="G168" s="184"/>
      <c r="M168" s="180" t="s">
        <v>274</v>
      </c>
      <c r="O168" s="170"/>
    </row>
    <row r="169" spans="1:104">
      <c r="A169" s="171">
        <v>50</v>
      </c>
      <c r="B169" s="172" t="s">
        <v>275</v>
      </c>
      <c r="C169" s="173" t="s">
        <v>276</v>
      </c>
      <c r="D169" s="174" t="s">
        <v>85</v>
      </c>
      <c r="E169" s="175">
        <v>38</v>
      </c>
      <c r="F169" s="175">
        <v>0</v>
      </c>
      <c r="G169" s="176">
        <f>E169*F169</f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</v>
      </c>
      <c r="CB169" s="177">
        <v>7</v>
      </c>
      <c r="CZ169" s="146">
        <v>1E-4</v>
      </c>
    </row>
    <row r="170" spans="1:104">
      <c r="A170" s="178"/>
      <c r="B170" s="181"/>
      <c r="C170" s="226" t="s">
        <v>277</v>
      </c>
      <c r="D170" s="227"/>
      <c r="E170" s="182">
        <v>35</v>
      </c>
      <c r="F170" s="183"/>
      <c r="G170" s="184"/>
      <c r="M170" s="180" t="s">
        <v>277</v>
      </c>
      <c r="O170" s="170"/>
    </row>
    <row r="171" spans="1:104">
      <c r="A171" s="178"/>
      <c r="B171" s="181"/>
      <c r="C171" s="226" t="s">
        <v>274</v>
      </c>
      <c r="D171" s="227"/>
      <c r="E171" s="182">
        <v>3</v>
      </c>
      <c r="F171" s="183"/>
      <c r="G171" s="184"/>
      <c r="M171" s="180" t="s">
        <v>274</v>
      </c>
      <c r="O171" s="170"/>
    </row>
    <row r="172" spans="1:104">
      <c r="A172" s="171">
        <v>51</v>
      </c>
      <c r="B172" s="172" t="s">
        <v>278</v>
      </c>
      <c r="C172" s="173" t="s">
        <v>279</v>
      </c>
      <c r="D172" s="174" t="s">
        <v>102</v>
      </c>
      <c r="E172" s="175">
        <v>39.200000000000003</v>
      </c>
      <c r="F172" s="175">
        <v>0</v>
      </c>
      <c r="G172" s="176">
        <f>E172*F172</f>
        <v>0</v>
      </c>
      <c r="O172" s="170">
        <v>2</v>
      </c>
      <c r="AA172" s="146">
        <v>3</v>
      </c>
      <c r="AB172" s="146">
        <v>7</v>
      </c>
      <c r="AC172" s="146">
        <v>597813704</v>
      </c>
      <c r="AZ172" s="146">
        <v>2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3</v>
      </c>
      <c r="CB172" s="177">
        <v>7</v>
      </c>
      <c r="CZ172" s="146">
        <v>1.3599999999999999E-2</v>
      </c>
    </row>
    <row r="173" spans="1:104">
      <c r="A173" s="178"/>
      <c r="B173" s="181"/>
      <c r="C173" s="226" t="s">
        <v>280</v>
      </c>
      <c r="D173" s="227"/>
      <c r="E173" s="182">
        <v>35.840000000000003</v>
      </c>
      <c r="F173" s="183"/>
      <c r="G173" s="184"/>
      <c r="M173" s="180" t="s">
        <v>280</v>
      </c>
      <c r="O173" s="170"/>
    </row>
    <row r="174" spans="1:104">
      <c r="A174" s="178"/>
      <c r="B174" s="181"/>
      <c r="C174" s="226" t="s">
        <v>281</v>
      </c>
      <c r="D174" s="227"/>
      <c r="E174" s="182">
        <v>3.36</v>
      </c>
      <c r="F174" s="183"/>
      <c r="G174" s="184"/>
      <c r="M174" s="180" t="s">
        <v>281</v>
      </c>
      <c r="O174" s="170"/>
    </row>
    <row r="175" spans="1:104">
      <c r="A175" s="171">
        <v>52</v>
      </c>
      <c r="B175" s="172" t="s">
        <v>282</v>
      </c>
      <c r="C175" s="173" t="s">
        <v>283</v>
      </c>
      <c r="D175" s="174" t="s">
        <v>61</v>
      </c>
      <c r="E175" s="175"/>
      <c r="F175" s="175">
        <v>0</v>
      </c>
      <c r="G175" s="176">
        <f>E175*F175</f>
        <v>0</v>
      </c>
      <c r="O175" s="170">
        <v>2</v>
      </c>
      <c r="AA175" s="146">
        <v>7</v>
      </c>
      <c r="AB175" s="146">
        <v>1002</v>
      </c>
      <c r="AC175" s="146">
        <v>5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7</v>
      </c>
      <c r="CB175" s="177">
        <v>1002</v>
      </c>
      <c r="CZ175" s="146">
        <v>0</v>
      </c>
    </row>
    <row r="176" spans="1:104">
      <c r="A176" s="185"/>
      <c r="B176" s="186" t="s">
        <v>74</v>
      </c>
      <c r="C176" s="187" t="str">
        <f>CONCATENATE(B165," ",C165)</f>
        <v>781 Obklady keramické</v>
      </c>
      <c r="D176" s="188"/>
      <c r="E176" s="189"/>
      <c r="F176" s="190"/>
      <c r="G176" s="191">
        <f>SUM(G165:G175)</f>
        <v>0</v>
      </c>
      <c r="O176" s="170">
        <v>4</v>
      </c>
      <c r="BA176" s="192">
        <f>SUM(BA165:BA175)</f>
        <v>0</v>
      </c>
      <c r="BB176" s="192">
        <f>SUM(BB165:BB175)</f>
        <v>0</v>
      </c>
      <c r="BC176" s="192">
        <f>SUM(BC165:BC175)</f>
        <v>0</v>
      </c>
      <c r="BD176" s="192">
        <f>SUM(BD165:BD175)</f>
        <v>0</v>
      </c>
      <c r="BE176" s="192">
        <f>SUM(BE165:BE175)</f>
        <v>0</v>
      </c>
    </row>
    <row r="177" spans="1:104">
      <c r="A177" s="163" t="s">
        <v>72</v>
      </c>
      <c r="B177" s="164" t="s">
        <v>284</v>
      </c>
      <c r="C177" s="165" t="s">
        <v>285</v>
      </c>
      <c r="D177" s="166"/>
      <c r="E177" s="167"/>
      <c r="F177" s="167"/>
      <c r="G177" s="168"/>
      <c r="H177" s="169"/>
      <c r="I177" s="169"/>
      <c r="O177" s="170">
        <v>1</v>
      </c>
    </row>
    <row r="178" spans="1:104">
      <c r="A178" s="171">
        <v>53</v>
      </c>
      <c r="B178" s="172" t="s">
        <v>286</v>
      </c>
      <c r="C178" s="173" t="s">
        <v>287</v>
      </c>
      <c r="D178" s="174" t="s">
        <v>102</v>
      </c>
      <c r="E178" s="175">
        <v>7</v>
      </c>
      <c r="F178" s="175">
        <v>0</v>
      </c>
      <c r="G178" s="176">
        <f>E178*F178</f>
        <v>0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7</v>
      </c>
      <c r="CZ178" s="146">
        <v>2.7999999999999998E-4</v>
      </c>
    </row>
    <row r="179" spans="1:104">
      <c r="A179" s="178"/>
      <c r="B179" s="181"/>
      <c r="C179" s="226" t="s">
        <v>288</v>
      </c>
      <c r="D179" s="227"/>
      <c r="E179" s="182">
        <v>7</v>
      </c>
      <c r="F179" s="183"/>
      <c r="G179" s="184"/>
      <c r="M179" s="180">
        <v>7</v>
      </c>
      <c r="O179" s="170"/>
    </row>
    <row r="180" spans="1:104">
      <c r="A180" s="171">
        <v>54</v>
      </c>
      <c r="B180" s="172" t="s">
        <v>289</v>
      </c>
      <c r="C180" s="173" t="s">
        <v>290</v>
      </c>
      <c r="D180" s="174" t="s">
        <v>102</v>
      </c>
      <c r="E180" s="175">
        <v>186.63399999999999</v>
      </c>
      <c r="F180" s="175">
        <v>0</v>
      </c>
      <c r="G180" s="176">
        <f>E180*F180</f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1</v>
      </c>
      <c r="CB180" s="177">
        <v>7</v>
      </c>
      <c r="CZ180" s="146">
        <v>6.9999999999999994E-5</v>
      </c>
    </row>
    <row r="181" spans="1:104">
      <c r="A181" s="178"/>
      <c r="B181" s="181"/>
      <c r="C181" s="226" t="s">
        <v>119</v>
      </c>
      <c r="D181" s="227"/>
      <c r="E181" s="182">
        <v>48.86</v>
      </c>
      <c r="F181" s="183"/>
      <c r="G181" s="184"/>
      <c r="M181" s="180" t="s">
        <v>119</v>
      </c>
      <c r="O181" s="170"/>
    </row>
    <row r="182" spans="1:104">
      <c r="A182" s="178"/>
      <c r="B182" s="181"/>
      <c r="C182" s="226" t="s">
        <v>291</v>
      </c>
      <c r="D182" s="227"/>
      <c r="E182" s="182">
        <v>58.3215</v>
      </c>
      <c r="F182" s="183"/>
      <c r="G182" s="184"/>
      <c r="M182" s="180" t="s">
        <v>291</v>
      </c>
      <c r="O182" s="170"/>
    </row>
    <row r="183" spans="1:104">
      <c r="A183" s="178"/>
      <c r="B183" s="181"/>
      <c r="C183" s="226" t="s">
        <v>292</v>
      </c>
      <c r="D183" s="227"/>
      <c r="E183" s="182">
        <v>42.134999999999998</v>
      </c>
      <c r="F183" s="183"/>
      <c r="G183" s="184"/>
      <c r="M183" s="180" t="s">
        <v>292</v>
      </c>
      <c r="O183" s="170"/>
    </row>
    <row r="184" spans="1:104">
      <c r="A184" s="178"/>
      <c r="B184" s="181"/>
      <c r="C184" s="226" t="s">
        <v>293</v>
      </c>
      <c r="D184" s="227"/>
      <c r="E184" s="182">
        <v>37.317500000000003</v>
      </c>
      <c r="F184" s="183"/>
      <c r="G184" s="184"/>
      <c r="M184" s="180" t="s">
        <v>293</v>
      </c>
      <c r="O184" s="170"/>
    </row>
    <row r="185" spans="1:104">
      <c r="A185" s="171">
        <v>55</v>
      </c>
      <c r="B185" s="172" t="s">
        <v>294</v>
      </c>
      <c r="C185" s="173" t="s">
        <v>295</v>
      </c>
      <c r="D185" s="174" t="s">
        <v>102</v>
      </c>
      <c r="E185" s="175">
        <v>7</v>
      </c>
      <c r="F185" s="175">
        <v>0</v>
      </c>
      <c r="G185" s="176">
        <f>E185*F185</f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</v>
      </c>
      <c r="CB185" s="177">
        <v>7</v>
      </c>
      <c r="CZ185" s="146">
        <v>1.2999999999999999E-4</v>
      </c>
    </row>
    <row r="186" spans="1:104">
      <c r="A186" s="178"/>
      <c r="B186" s="181"/>
      <c r="C186" s="226" t="s">
        <v>288</v>
      </c>
      <c r="D186" s="227"/>
      <c r="E186" s="182">
        <v>7</v>
      </c>
      <c r="F186" s="183"/>
      <c r="G186" s="184"/>
      <c r="M186" s="180">
        <v>7</v>
      </c>
      <c r="O186" s="170"/>
    </row>
    <row r="187" spans="1:104">
      <c r="A187" s="171">
        <v>56</v>
      </c>
      <c r="B187" s="172" t="s">
        <v>296</v>
      </c>
      <c r="C187" s="173" t="s">
        <v>297</v>
      </c>
      <c r="D187" s="174" t="s">
        <v>102</v>
      </c>
      <c r="E187" s="175">
        <v>186.63399999999999</v>
      </c>
      <c r="F187" s="175">
        <v>0</v>
      </c>
      <c r="G187" s="176">
        <f>E187*F187</f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1</v>
      </c>
      <c r="CB187" s="177">
        <v>7</v>
      </c>
      <c r="CZ187" s="146">
        <v>1.4999999999999999E-4</v>
      </c>
    </row>
    <row r="188" spans="1:104">
      <c r="A188" s="185"/>
      <c r="B188" s="186" t="s">
        <v>74</v>
      </c>
      <c r="C188" s="187" t="str">
        <f>CONCATENATE(B177," ",C177)</f>
        <v>784 Malby</v>
      </c>
      <c r="D188" s="188"/>
      <c r="E188" s="189"/>
      <c r="F188" s="190"/>
      <c r="G188" s="191">
        <f>SUM(G177:G187)</f>
        <v>0</v>
      </c>
      <c r="O188" s="170">
        <v>4</v>
      </c>
      <c r="BA188" s="192">
        <f>SUM(BA177:BA187)</f>
        <v>0</v>
      </c>
      <c r="BB188" s="192">
        <f>SUM(BB177:BB187)</f>
        <v>0</v>
      </c>
      <c r="BC188" s="192">
        <f>SUM(BC177:BC187)</f>
        <v>0</v>
      </c>
      <c r="BD188" s="192">
        <f>SUM(BD177:BD187)</f>
        <v>0</v>
      </c>
      <c r="BE188" s="192">
        <f>SUM(BE177:BE187)</f>
        <v>0</v>
      </c>
    </row>
    <row r="189" spans="1:104">
      <c r="A189" s="163" t="s">
        <v>72</v>
      </c>
      <c r="B189" s="164" t="s">
        <v>298</v>
      </c>
      <c r="C189" s="165" t="s">
        <v>299</v>
      </c>
      <c r="D189" s="166"/>
      <c r="E189" s="167"/>
      <c r="F189" s="167"/>
      <c r="G189" s="168"/>
      <c r="H189" s="169"/>
      <c r="I189" s="169"/>
      <c r="O189" s="170">
        <v>1</v>
      </c>
    </row>
    <row r="190" spans="1:104">
      <c r="A190" s="171">
        <v>57</v>
      </c>
      <c r="B190" s="172" t="s">
        <v>300</v>
      </c>
      <c r="C190" s="173" t="s">
        <v>301</v>
      </c>
      <c r="D190" s="174" t="s">
        <v>157</v>
      </c>
      <c r="E190" s="175">
        <v>5.7852870000000003</v>
      </c>
      <c r="F190" s="175">
        <v>0</v>
      </c>
      <c r="G190" s="176">
        <f t="shared" ref="G190:G195" si="0">E190*F190</f>
        <v>0</v>
      </c>
      <c r="O190" s="170">
        <v>2</v>
      </c>
      <c r="AA190" s="146">
        <v>8</v>
      </c>
      <c r="AB190" s="146">
        <v>0</v>
      </c>
      <c r="AC190" s="146">
        <v>3</v>
      </c>
      <c r="AZ190" s="146">
        <v>1</v>
      </c>
      <c r="BA190" s="146">
        <f t="shared" ref="BA190:BA195" si="1">IF(AZ190=1,G190,0)</f>
        <v>0</v>
      </c>
      <c r="BB190" s="146">
        <f t="shared" ref="BB190:BB195" si="2">IF(AZ190=2,G190,0)</f>
        <v>0</v>
      </c>
      <c r="BC190" s="146">
        <f t="shared" ref="BC190:BC195" si="3">IF(AZ190=3,G190,0)</f>
        <v>0</v>
      </c>
      <c r="BD190" s="146">
        <f t="shared" ref="BD190:BD195" si="4">IF(AZ190=4,G190,0)</f>
        <v>0</v>
      </c>
      <c r="BE190" s="146">
        <f t="shared" ref="BE190:BE195" si="5">IF(AZ190=5,G190,0)</f>
        <v>0</v>
      </c>
      <c r="CA190" s="177">
        <v>8</v>
      </c>
      <c r="CB190" s="177">
        <v>0</v>
      </c>
      <c r="CZ190" s="146">
        <v>0</v>
      </c>
    </row>
    <row r="191" spans="1:104">
      <c r="A191" s="171">
        <v>58</v>
      </c>
      <c r="B191" s="172" t="s">
        <v>302</v>
      </c>
      <c r="C191" s="173" t="s">
        <v>303</v>
      </c>
      <c r="D191" s="174" t="s">
        <v>157</v>
      </c>
      <c r="E191" s="175">
        <v>80.994017999999997</v>
      </c>
      <c r="F191" s="175">
        <v>0</v>
      </c>
      <c r="G191" s="176">
        <f t="shared" si="0"/>
        <v>0</v>
      </c>
      <c r="O191" s="170">
        <v>2</v>
      </c>
      <c r="AA191" s="146">
        <v>8</v>
      </c>
      <c r="AB191" s="146">
        <v>0</v>
      </c>
      <c r="AC191" s="146">
        <v>3</v>
      </c>
      <c r="AZ191" s="146">
        <v>1</v>
      </c>
      <c r="BA191" s="146">
        <f t="shared" si="1"/>
        <v>0</v>
      </c>
      <c r="BB191" s="146">
        <f t="shared" si="2"/>
        <v>0</v>
      </c>
      <c r="BC191" s="146">
        <f t="shared" si="3"/>
        <v>0</v>
      </c>
      <c r="BD191" s="146">
        <f t="shared" si="4"/>
        <v>0</v>
      </c>
      <c r="BE191" s="146">
        <f t="shared" si="5"/>
        <v>0</v>
      </c>
      <c r="CA191" s="177">
        <v>8</v>
      </c>
      <c r="CB191" s="177">
        <v>0</v>
      </c>
      <c r="CZ191" s="146">
        <v>0</v>
      </c>
    </row>
    <row r="192" spans="1:104">
      <c r="A192" s="171">
        <v>59</v>
      </c>
      <c r="B192" s="172" t="s">
        <v>304</v>
      </c>
      <c r="C192" s="173" t="s">
        <v>305</v>
      </c>
      <c r="D192" s="174" t="s">
        <v>157</v>
      </c>
      <c r="E192" s="175">
        <v>5.7852870000000003</v>
      </c>
      <c r="F192" s="175">
        <v>0</v>
      </c>
      <c r="G192" s="176">
        <f t="shared" si="0"/>
        <v>0</v>
      </c>
      <c r="O192" s="170">
        <v>2</v>
      </c>
      <c r="AA192" s="146">
        <v>8</v>
      </c>
      <c r="AB192" s="146">
        <v>0</v>
      </c>
      <c r="AC192" s="146">
        <v>3</v>
      </c>
      <c r="AZ192" s="146">
        <v>1</v>
      </c>
      <c r="BA192" s="146">
        <f t="shared" si="1"/>
        <v>0</v>
      </c>
      <c r="BB192" s="146">
        <f t="shared" si="2"/>
        <v>0</v>
      </c>
      <c r="BC192" s="146">
        <f t="shared" si="3"/>
        <v>0</v>
      </c>
      <c r="BD192" s="146">
        <f t="shared" si="4"/>
        <v>0</v>
      </c>
      <c r="BE192" s="146">
        <f t="shared" si="5"/>
        <v>0</v>
      </c>
      <c r="CA192" s="177">
        <v>8</v>
      </c>
      <c r="CB192" s="177">
        <v>0</v>
      </c>
      <c r="CZ192" s="146">
        <v>0</v>
      </c>
    </row>
    <row r="193" spans="1:104">
      <c r="A193" s="171">
        <v>60</v>
      </c>
      <c r="B193" s="172" t="s">
        <v>306</v>
      </c>
      <c r="C193" s="173" t="s">
        <v>307</v>
      </c>
      <c r="D193" s="174" t="s">
        <v>157</v>
      </c>
      <c r="E193" s="175">
        <v>28.926435000000001</v>
      </c>
      <c r="F193" s="175">
        <v>0</v>
      </c>
      <c r="G193" s="176">
        <f t="shared" si="0"/>
        <v>0</v>
      </c>
      <c r="O193" s="170">
        <v>2</v>
      </c>
      <c r="AA193" s="146">
        <v>8</v>
      </c>
      <c r="AB193" s="146">
        <v>0</v>
      </c>
      <c r="AC193" s="146">
        <v>3</v>
      </c>
      <c r="AZ193" s="146">
        <v>1</v>
      </c>
      <c r="BA193" s="146">
        <f t="shared" si="1"/>
        <v>0</v>
      </c>
      <c r="BB193" s="146">
        <f t="shared" si="2"/>
        <v>0</v>
      </c>
      <c r="BC193" s="146">
        <f t="shared" si="3"/>
        <v>0</v>
      </c>
      <c r="BD193" s="146">
        <f t="shared" si="4"/>
        <v>0</v>
      </c>
      <c r="BE193" s="146">
        <f t="shared" si="5"/>
        <v>0</v>
      </c>
      <c r="CA193" s="177">
        <v>8</v>
      </c>
      <c r="CB193" s="177">
        <v>0</v>
      </c>
      <c r="CZ193" s="146">
        <v>0</v>
      </c>
    </row>
    <row r="194" spans="1:104">
      <c r="A194" s="171">
        <v>61</v>
      </c>
      <c r="B194" s="172" t="s">
        <v>308</v>
      </c>
      <c r="C194" s="173" t="s">
        <v>309</v>
      </c>
      <c r="D194" s="174" t="s">
        <v>157</v>
      </c>
      <c r="E194" s="175">
        <v>5.7852870000000003</v>
      </c>
      <c r="F194" s="175">
        <v>0</v>
      </c>
      <c r="G194" s="176">
        <f t="shared" si="0"/>
        <v>0</v>
      </c>
      <c r="O194" s="170">
        <v>2</v>
      </c>
      <c r="AA194" s="146">
        <v>8</v>
      </c>
      <c r="AB194" s="146">
        <v>0</v>
      </c>
      <c r="AC194" s="146">
        <v>3</v>
      </c>
      <c r="AZ194" s="146">
        <v>1</v>
      </c>
      <c r="BA194" s="146">
        <f t="shared" si="1"/>
        <v>0</v>
      </c>
      <c r="BB194" s="146">
        <f t="shared" si="2"/>
        <v>0</v>
      </c>
      <c r="BC194" s="146">
        <f t="shared" si="3"/>
        <v>0</v>
      </c>
      <c r="BD194" s="146">
        <f t="shared" si="4"/>
        <v>0</v>
      </c>
      <c r="BE194" s="146">
        <f t="shared" si="5"/>
        <v>0</v>
      </c>
      <c r="CA194" s="177">
        <v>8</v>
      </c>
      <c r="CB194" s="177">
        <v>0</v>
      </c>
      <c r="CZ194" s="146">
        <v>0</v>
      </c>
    </row>
    <row r="195" spans="1:104">
      <c r="A195" s="171">
        <v>62</v>
      </c>
      <c r="B195" s="172" t="s">
        <v>310</v>
      </c>
      <c r="C195" s="173" t="s">
        <v>311</v>
      </c>
      <c r="D195" s="174" t="s">
        <v>157</v>
      </c>
      <c r="E195" s="175">
        <v>5.7852870000000003</v>
      </c>
      <c r="F195" s="175">
        <v>0</v>
      </c>
      <c r="G195" s="176">
        <f t="shared" si="0"/>
        <v>0</v>
      </c>
      <c r="O195" s="170">
        <v>2</v>
      </c>
      <c r="AA195" s="146">
        <v>8</v>
      </c>
      <c r="AB195" s="146">
        <v>0</v>
      </c>
      <c r="AC195" s="146">
        <v>3</v>
      </c>
      <c r="AZ195" s="146">
        <v>1</v>
      </c>
      <c r="BA195" s="146">
        <f t="shared" si="1"/>
        <v>0</v>
      </c>
      <c r="BB195" s="146">
        <f t="shared" si="2"/>
        <v>0</v>
      </c>
      <c r="BC195" s="146">
        <f t="shared" si="3"/>
        <v>0</v>
      </c>
      <c r="BD195" s="146">
        <f t="shared" si="4"/>
        <v>0</v>
      </c>
      <c r="BE195" s="146">
        <f t="shared" si="5"/>
        <v>0</v>
      </c>
      <c r="CA195" s="177">
        <v>8</v>
      </c>
      <c r="CB195" s="177">
        <v>0</v>
      </c>
      <c r="CZ195" s="146">
        <v>0</v>
      </c>
    </row>
    <row r="196" spans="1:104">
      <c r="A196" s="185"/>
      <c r="B196" s="186" t="s">
        <v>74</v>
      </c>
      <c r="C196" s="187" t="str">
        <f>CONCATENATE(B189," ",C189)</f>
        <v>D96 Přesuny suti a vybouraných hmot</v>
      </c>
      <c r="D196" s="188"/>
      <c r="E196" s="189"/>
      <c r="F196" s="190"/>
      <c r="G196" s="191">
        <f>SUM(G189:G195)</f>
        <v>0</v>
      </c>
      <c r="O196" s="170">
        <v>4</v>
      </c>
      <c r="BA196" s="192">
        <f>SUM(BA189:BA195)</f>
        <v>0</v>
      </c>
      <c r="BB196" s="192">
        <f>SUM(BB189:BB195)</f>
        <v>0</v>
      </c>
      <c r="BC196" s="192">
        <f>SUM(BC189:BC195)</f>
        <v>0</v>
      </c>
      <c r="BD196" s="192">
        <f>SUM(BD189:BD195)</f>
        <v>0</v>
      </c>
      <c r="BE196" s="192">
        <f>SUM(BE189:BE195)</f>
        <v>0</v>
      </c>
    </row>
    <row r="197" spans="1:104">
      <c r="E197" s="146"/>
    </row>
    <row r="198" spans="1:104">
      <c r="E198" s="146"/>
    </row>
    <row r="199" spans="1:104">
      <c r="E199" s="146"/>
    </row>
    <row r="200" spans="1:104">
      <c r="E200" s="146"/>
    </row>
    <row r="201" spans="1:104">
      <c r="E201" s="146"/>
    </row>
    <row r="202" spans="1:104">
      <c r="E202" s="146"/>
    </row>
    <row r="203" spans="1:104">
      <c r="E203" s="146"/>
    </row>
    <row r="204" spans="1:104">
      <c r="E204" s="146"/>
    </row>
    <row r="205" spans="1:104">
      <c r="E205" s="146"/>
    </row>
    <row r="206" spans="1:104">
      <c r="E206" s="146"/>
    </row>
    <row r="207" spans="1:104">
      <c r="E207" s="146"/>
    </row>
    <row r="208" spans="1:104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A220" s="193"/>
      <c r="B220" s="193"/>
      <c r="C220" s="193"/>
      <c r="D220" s="193"/>
      <c r="E220" s="193"/>
      <c r="F220" s="193"/>
      <c r="G220" s="193"/>
    </row>
    <row r="221" spans="1:7">
      <c r="A221" s="193"/>
      <c r="B221" s="193"/>
      <c r="C221" s="193"/>
      <c r="D221" s="193"/>
      <c r="E221" s="193"/>
      <c r="F221" s="193"/>
      <c r="G221" s="193"/>
    </row>
    <row r="222" spans="1:7">
      <c r="A222" s="193"/>
      <c r="B222" s="193"/>
      <c r="C222" s="193"/>
      <c r="D222" s="193"/>
      <c r="E222" s="193"/>
      <c r="F222" s="193"/>
      <c r="G222" s="193"/>
    </row>
    <row r="223" spans="1:7">
      <c r="A223" s="193"/>
      <c r="B223" s="193"/>
      <c r="C223" s="193"/>
      <c r="D223" s="193"/>
      <c r="E223" s="193"/>
      <c r="F223" s="193"/>
      <c r="G223" s="193"/>
    </row>
    <row r="224" spans="1:7">
      <c r="E224" s="14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7">
      <c r="E241" s="146"/>
    </row>
    <row r="242" spans="1:7">
      <c r="E242" s="146"/>
    </row>
    <row r="243" spans="1:7">
      <c r="E243" s="146"/>
    </row>
    <row r="244" spans="1:7">
      <c r="E244" s="146"/>
    </row>
    <row r="245" spans="1:7">
      <c r="E245" s="146"/>
    </row>
    <row r="246" spans="1:7">
      <c r="E246" s="146"/>
    </row>
    <row r="247" spans="1:7">
      <c r="E247" s="146"/>
    </row>
    <row r="248" spans="1:7">
      <c r="E248" s="146"/>
    </row>
    <row r="249" spans="1:7">
      <c r="E249" s="146"/>
    </row>
    <row r="250" spans="1:7">
      <c r="E250" s="146"/>
    </row>
    <row r="251" spans="1:7">
      <c r="E251" s="146"/>
    </row>
    <row r="252" spans="1:7">
      <c r="E252" s="146"/>
    </row>
    <row r="253" spans="1:7">
      <c r="E253" s="146"/>
    </row>
    <row r="254" spans="1:7">
      <c r="E254" s="146"/>
    </row>
    <row r="255" spans="1:7">
      <c r="A255" s="194"/>
      <c r="B255" s="194"/>
    </row>
    <row r="256" spans="1:7">
      <c r="A256" s="193"/>
      <c r="B256" s="193"/>
      <c r="C256" s="196"/>
      <c r="D256" s="196"/>
      <c r="E256" s="197"/>
      <c r="F256" s="196"/>
      <c r="G256" s="198"/>
    </row>
    <row r="257" spans="1:7">
      <c r="A257" s="199"/>
      <c r="B257" s="199"/>
      <c r="C257" s="193"/>
      <c r="D257" s="193"/>
      <c r="E257" s="200"/>
      <c r="F257" s="193"/>
      <c r="G257" s="193"/>
    </row>
    <row r="258" spans="1:7">
      <c r="A258" s="193"/>
      <c r="B258" s="193"/>
      <c r="C258" s="193"/>
      <c r="D258" s="193"/>
      <c r="E258" s="200"/>
      <c r="F258" s="193"/>
      <c r="G258" s="193"/>
    </row>
    <row r="259" spans="1:7">
      <c r="A259" s="193"/>
      <c r="B259" s="193"/>
      <c r="C259" s="193"/>
      <c r="D259" s="193"/>
      <c r="E259" s="200"/>
      <c r="F259" s="193"/>
      <c r="G259" s="193"/>
    </row>
    <row r="260" spans="1:7">
      <c r="A260" s="193"/>
      <c r="B260" s="193"/>
      <c r="C260" s="193"/>
      <c r="D260" s="193"/>
      <c r="E260" s="200"/>
      <c r="F260" s="193"/>
      <c r="G260" s="193"/>
    </row>
    <row r="261" spans="1:7">
      <c r="A261" s="193"/>
      <c r="B261" s="193"/>
      <c r="C261" s="193"/>
      <c r="D261" s="193"/>
      <c r="E261" s="200"/>
      <c r="F261" s="193"/>
      <c r="G261" s="193"/>
    </row>
    <row r="262" spans="1:7">
      <c r="A262" s="193"/>
      <c r="B262" s="193"/>
      <c r="C262" s="193"/>
      <c r="D262" s="193"/>
      <c r="E262" s="200"/>
      <c r="F262" s="193"/>
      <c r="G262" s="193"/>
    </row>
    <row r="263" spans="1:7">
      <c r="A263" s="193"/>
      <c r="B263" s="193"/>
      <c r="C263" s="193"/>
      <c r="D263" s="193"/>
      <c r="E263" s="200"/>
      <c r="F263" s="193"/>
      <c r="G263" s="193"/>
    </row>
    <row r="264" spans="1:7">
      <c r="A264" s="193"/>
      <c r="B264" s="193"/>
      <c r="C264" s="193"/>
      <c r="D264" s="193"/>
      <c r="E264" s="200"/>
      <c r="F264" s="193"/>
      <c r="G264" s="193"/>
    </row>
    <row r="265" spans="1:7">
      <c r="A265" s="193"/>
      <c r="B265" s="193"/>
      <c r="C265" s="193"/>
      <c r="D265" s="193"/>
      <c r="E265" s="200"/>
      <c r="F265" s="193"/>
      <c r="G265" s="193"/>
    </row>
    <row r="266" spans="1:7">
      <c r="A266" s="193"/>
      <c r="B266" s="193"/>
      <c r="C266" s="193"/>
      <c r="D266" s="193"/>
      <c r="E266" s="200"/>
      <c r="F266" s="193"/>
      <c r="G266" s="193"/>
    </row>
    <row r="267" spans="1:7">
      <c r="A267" s="193"/>
      <c r="B267" s="193"/>
      <c r="C267" s="193"/>
      <c r="D267" s="193"/>
      <c r="E267" s="200"/>
      <c r="F267" s="193"/>
      <c r="G267" s="193"/>
    </row>
    <row r="268" spans="1:7">
      <c r="A268" s="193"/>
      <c r="B268" s="193"/>
      <c r="C268" s="193"/>
      <c r="D268" s="193"/>
      <c r="E268" s="200"/>
      <c r="F268" s="193"/>
      <c r="G268" s="193"/>
    </row>
    <row r="269" spans="1:7">
      <c r="A269" s="193"/>
      <c r="B269" s="193"/>
      <c r="C269" s="193"/>
      <c r="D269" s="193"/>
      <c r="E269" s="200"/>
      <c r="F269" s="193"/>
      <c r="G269" s="193"/>
    </row>
  </sheetData>
  <mergeCells count="98">
    <mergeCell ref="C10:D10"/>
    <mergeCell ref="C12:D12"/>
    <mergeCell ref="C13:D13"/>
    <mergeCell ref="A1:G1"/>
    <mergeCell ref="A3:B3"/>
    <mergeCell ref="A4:B4"/>
    <mergeCell ref="E4:G4"/>
    <mergeCell ref="C9:G9"/>
    <mergeCell ref="C28:D28"/>
    <mergeCell ref="C29:D29"/>
    <mergeCell ref="C33:D33"/>
    <mergeCell ref="C20:G20"/>
    <mergeCell ref="C22:D22"/>
    <mergeCell ref="C23:D23"/>
    <mergeCell ref="C24:D24"/>
    <mergeCell ref="C25:D25"/>
    <mergeCell ref="C27:G27"/>
    <mergeCell ref="C59:D59"/>
    <mergeCell ref="C37:G37"/>
    <mergeCell ref="C38:D38"/>
    <mergeCell ref="C43:D43"/>
    <mergeCell ref="C44:D44"/>
    <mergeCell ref="C46:D46"/>
    <mergeCell ref="C47:D47"/>
    <mergeCell ref="C48:D48"/>
    <mergeCell ref="C50:D50"/>
    <mergeCell ref="C51:D51"/>
    <mergeCell ref="C53:D53"/>
    <mergeCell ref="C54:D54"/>
    <mergeCell ref="C58:D58"/>
    <mergeCell ref="C81:D81"/>
    <mergeCell ref="C83:G83"/>
    <mergeCell ref="C84:G84"/>
    <mergeCell ref="C69:D69"/>
    <mergeCell ref="C71:D71"/>
    <mergeCell ref="C75:G75"/>
    <mergeCell ref="C76:G76"/>
    <mergeCell ref="C78:G78"/>
    <mergeCell ref="C79:G79"/>
    <mergeCell ref="C80:G80"/>
    <mergeCell ref="C109:D109"/>
    <mergeCell ref="C111:G111"/>
    <mergeCell ref="C112:D112"/>
    <mergeCell ref="C85:G85"/>
    <mergeCell ref="C87:G87"/>
    <mergeCell ref="C88:G88"/>
    <mergeCell ref="C91:D91"/>
    <mergeCell ref="C93:D93"/>
    <mergeCell ref="C95:D95"/>
    <mergeCell ref="C101:D101"/>
    <mergeCell ref="C102:D102"/>
    <mergeCell ref="C104:G104"/>
    <mergeCell ref="C105:D105"/>
    <mergeCell ref="C107:D107"/>
    <mergeCell ref="C127:G127"/>
    <mergeCell ref="C114:G114"/>
    <mergeCell ref="C115:D115"/>
    <mergeCell ref="C117:G117"/>
    <mergeCell ref="C118:G118"/>
    <mergeCell ref="C119:G119"/>
    <mergeCell ref="C120:G120"/>
    <mergeCell ref="C121:G121"/>
    <mergeCell ref="C122:D122"/>
    <mergeCell ref="C124:G124"/>
    <mergeCell ref="C125:G125"/>
    <mergeCell ref="C126:G126"/>
    <mergeCell ref="C140:D140"/>
    <mergeCell ref="C128:G128"/>
    <mergeCell ref="C129:D129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39:G139"/>
    <mergeCell ref="C158:D158"/>
    <mergeCell ref="C160:D160"/>
    <mergeCell ref="C162:D162"/>
    <mergeCell ref="C145:D145"/>
    <mergeCell ref="C146:D146"/>
    <mergeCell ref="C149:D149"/>
    <mergeCell ref="C152:D152"/>
    <mergeCell ref="C153:D153"/>
    <mergeCell ref="C186:D186"/>
    <mergeCell ref="C167:D167"/>
    <mergeCell ref="C168:D168"/>
    <mergeCell ref="C170:D170"/>
    <mergeCell ref="C171:D171"/>
    <mergeCell ref="C173:D173"/>
    <mergeCell ref="C174:D174"/>
    <mergeCell ref="C179:D179"/>
    <mergeCell ref="C181:D181"/>
    <mergeCell ref="C182:D182"/>
    <mergeCell ref="C183:D183"/>
    <mergeCell ref="C184:D18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2016-11-29T08:36:38Z</dcterms:created>
  <dcterms:modified xsi:type="dcterms:W3CDTF">2016-11-29T09:00:36Z</dcterms:modified>
</cp:coreProperties>
</file>